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05" windowWidth="14805" windowHeight="8010"/>
  </bookViews>
  <sheets>
    <sheet name="RegForms" sheetId="1" r:id="rId1"/>
    <sheet name="Meals" sheetId="2" r:id="rId2"/>
    <sheet name="Accommodation" sheetId="3" r:id="rId3"/>
    <sheet name="Accessibility" sheetId="7" r:id="rId4"/>
    <sheet name="Transport" sheetId="8" r:id="rId5"/>
    <sheet name="Zoom" sheetId="6" r:id="rId6"/>
    <sheet name="Dayvisitors" sheetId="9" r:id="rId7"/>
    <sheet name="Instructions" sheetId="4" r:id="rId8"/>
    <sheet name="Plays" sheetId="5" r:id="rId9"/>
    <sheet name="Sheet1" sheetId="10" r:id="rId10"/>
    <sheet name="Sheet2" sheetId="11" r:id="rId11"/>
  </sheets>
  <definedNames>
    <definedName name="_xlnm._FilterDatabase" localSheetId="3" hidden="1">Accessibility!$A$10:$D$216</definedName>
    <definedName name="_xlnm._FilterDatabase" localSheetId="2" hidden="1">Accommodation!$A$10:$I$216</definedName>
    <definedName name="_xlnm._FilterDatabase" localSheetId="6" hidden="1">Dayvisitors!$A$10:$P$109</definedName>
    <definedName name="_xlnm._FilterDatabase" localSheetId="1" hidden="1">Meals!$A$10:$R$115</definedName>
    <definedName name="_xlnm._FilterDatabase" localSheetId="0" hidden="1">RegForms!$A$10:$BO$114</definedName>
    <definedName name="_xlnm._FilterDatabase" localSheetId="4" hidden="1">Transport!$A$10:$G$210</definedName>
    <definedName name="_xlnm._FilterDatabase" localSheetId="5" hidden="1">Zoom!$A$10:$I$210</definedName>
  </definedNames>
  <calcPr calcId="125725"/>
</workbook>
</file>

<file path=xl/calcChain.xml><?xml version="1.0" encoding="utf-8"?>
<calcChain xmlns="http://schemas.openxmlformats.org/spreadsheetml/2006/main">
  <c r="L116" i="6"/>
  <c r="K116"/>
  <c r="J116"/>
  <c r="I116"/>
  <c r="H116"/>
  <c r="G116"/>
  <c r="L115"/>
  <c r="K115"/>
  <c r="J115"/>
  <c r="I115"/>
  <c r="H115"/>
  <c r="G115"/>
  <c r="K114"/>
  <c r="I114"/>
  <c r="H114"/>
  <c r="G114"/>
  <c r="K113"/>
  <c r="I113"/>
  <c r="H113"/>
  <c r="G113"/>
  <c r="K112"/>
  <c r="I112"/>
  <c r="H112"/>
  <c r="G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BN98" i="1"/>
  <c r="BN62"/>
  <c r="K109" i="9" l="1"/>
  <c r="J109"/>
  <c r="I109"/>
  <c r="H109"/>
  <c r="G109"/>
  <c r="F109"/>
  <c r="E109"/>
  <c r="D109"/>
  <c r="N109" s="1"/>
  <c r="C109"/>
  <c r="B109"/>
  <c r="A109"/>
  <c r="K108"/>
  <c r="J108"/>
  <c r="I108"/>
  <c r="H108"/>
  <c r="G108"/>
  <c r="F108"/>
  <c r="E108"/>
  <c r="D108"/>
  <c r="C108"/>
  <c r="B108"/>
  <c r="A108"/>
  <c r="K107"/>
  <c r="J107"/>
  <c r="I107"/>
  <c r="H107"/>
  <c r="G107"/>
  <c r="F107"/>
  <c r="E107"/>
  <c r="D107"/>
  <c r="C107"/>
  <c r="B107"/>
  <c r="A107"/>
  <c r="K106"/>
  <c r="J106"/>
  <c r="I106"/>
  <c r="H106"/>
  <c r="G106"/>
  <c r="F106"/>
  <c r="E106"/>
  <c r="D106"/>
  <c r="C106"/>
  <c r="B106"/>
  <c r="A106"/>
  <c r="K105"/>
  <c r="J105"/>
  <c r="I105"/>
  <c r="H105"/>
  <c r="G105"/>
  <c r="F105"/>
  <c r="E105"/>
  <c r="D105"/>
  <c r="C105"/>
  <c r="B105"/>
  <c r="A105"/>
  <c r="K104"/>
  <c r="J104"/>
  <c r="I104"/>
  <c r="H104"/>
  <c r="G104"/>
  <c r="F104"/>
  <c r="E104"/>
  <c r="D104"/>
  <c r="C104"/>
  <c r="B104"/>
  <c r="A104"/>
  <c r="F103"/>
  <c r="E103"/>
  <c r="D103"/>
  <c r="C103"/>
  <c r="B103"/>
  <c r="F102"/>
  <c r="E102"/>
  <c r="O102" s="1"/>
  <c r="D102"/>
  <c r="C102"/>
  <c r="B102"/>
  <c r="F101"/>
  <c r="E101"/>
  <c r="D101"/>
  <c r="C101"/>
  <c r="B101"/>
  <c r="F100"/>
  <c r="E100"/>
  <c r="D100"/>
  <c r="C100"/>
  <c r="B100"/>
  <c r="F99"/>
  <c r="E99"/>
  <c r="D99"/>
  <c r="C99"/>
  <c r="B99"/>
  <c r="F98"/>
  <c r="E98"/>
  <c r="D98"/>
  <c r="C98"/>
  <c r="B98"/>
  <c r="F97"/>
  <c r="E97"/>
  <c r="D97"/>
  <c r="C97"/>
  <c r="B97"/>
  <c r="F96"/>
  <c r="E96"/>
  <c r="D96"/>
  <c r="C96"/>
  <c r="B96"/>
  <c r="F95"/>
  <c r="E95"/>
  <c r="D95"/>
  <c r="C95"/>
  <c r="B95"/>
  <c r="F94"/>
  <c r="E94"/>
  <c r="D94"/>
  <c r="C94"/>
  <c r="B94"/>
  <c r="F93"/>
  <c r="E93"/>
  <c r="D93"/>
  <c r="C93"/>
  <c r="B93"/>
  <c r="F92"/>
  <c r="E92"/>
  <c r="D92"/>
  <c r="C92"/>
  <c r="B92"/>
  <c r="F91"/>
  <c r="E91"/>
  <c r="D91"/>
  <c r="C91"/>
  <c r="B91"/>
  <c r="F90"/>
  <c r="E90"/>
  <c r="D90"/>
  <c r="C90"/>
  <c r="B90"/>
  <c r="F89"/>
  <c r="E89"/>
  <c r="D89"/>
  <c r="C89"/>
  <c r="B89"/>
  <c r="F88"/>
  <c r="E88"/>
  <c r="D88"/>
  <c r="C88"/>
  <c r="B88"/>
  <c r="F87"/>
  <c r="E87"/>
  <c r="D87"/>
  <c r="C87"/>
  <c r="B87"/>
  <c r="F86"/>
  <c r="E86"/>
  <c r="D86"/>
  <c r="C86"/>
  <c r="B86"/>
  <c r="F85"/>
  <c r="E85"/>
  <c r="D85"/>
  <c r="C85"/>
  <c r="B85"/>
  <c r="F84"/>
  <c r="E84"/>
  <c r="D84"/>
  <c r="C84"/>
  <c r="B84"/>
  <c r="F83"/>
  <c r="E83"/>
  <c r="D83"/>
  <c r="C83"/>
  <c r="B83"/>
  <c r="F82"/>
  <c r="E82"/>
  <c r="D82"/>
  <c r="C82"/>
  <c r="B82"/>
  <c r="F81"/>
  <c r="E81"/>
  <c r="D81"/>
  <c r="C81"/>
  <c r="B81"/>
  <c r="F80"/>
  <c r="E80"/>
  <c r="D80"/>
  <c r="C80"/>
  <c r="B80"/>
  <c r="F79"/>
  <c r="E79"/>
  <c r="D79"/>
  <c r="C79"/>
  <c r="B79"/>
  <c r="F78"/>
  <c r="E78"/>
  <c r="D78"/>
  <c r="C78"/>
  <c r="B78"/>
  <c r="F77"/>
  <c r="E77"/>
  <c r="D77"/>
  <c r="C77"/>
  <c r="B77"/>
  <c r="F76"/>
  <c r="E76"/>
  <c r="D76"/>
  <c r="C76"/>
  <c r="B76"/>
  <c r="F75"/>
  <c r="E75"/>
  <c r="D75"/>
  <c r="C75"/>
  <c r="B75"/>
  <c r="F74"/>
  <c r="E74"/>
  <c r="D74"/>
  <c r="C74"/>
  <c r="B74"/>
  <c r="F73"/>
  <c r="E73"/>
  <c r="D73"/>
  <c r="C73"/>
  <c r="B73"/>
  <c r="F72"/>
  <c r="E72"/>
  <c r="D72"/>
  <c r="C72"/>
  <c r="B72"/>
  <c r="F71"/>
  <c r="E71"/>
  <c r="D71"/>
  <c r="C71"/>
  <c r="B71"/>
  <c r="F70"/>
  <c r="E70"/>
  <c r="D70"/>
  <c r="C70"/>
  <c r="B70"/>
  <c r="F69"/>
  <c r="E69"/>
  <c r="D69"/>
  <c r="C69"/>
  <c r="B69"/>
  <c r="F68"/>
  <c r="E68"/>
  <c r="D68"/>
  <c r="C68"/>
  <c r="B68"/>
  <c r="F67"/>
  <c r="E67"/>
  <c r="D67"/>
  <c r="C67"/>
  <c r="B67"/>
  <c r="F66"/>
  <c r="E66"/>
  <c r="D66"/>
  <c r="C66"/>
  <c r="B66"/>
  <c r="F65"/>
  <c r="E65"/>
  <c r="D65"/>
  <c r="C65"/>
  <c r="B65"/>
  <c r="F64"/>
  <c r="E64"/>
  <c r="D64"/>
  <c r="C64"/>
  <c r="B64"/>
  <c r="F63"/>
  <c r="E63"/>
  <c r="D63"/>
  <c r="C63"/>
  <c r="B63"/>
  <c r="F62"/>
  <c r="E62"/>
  <c r="D62"/>
  <c r="C62"/>
  <c r="B62"/>
  <c r="F61"/>
  <c r="E61"/>
  <c r="D61"/>
  <c r="C61"/>
  <c r="B61"/>
  <c r="F60"/>
  <c r="E60"/>
  <c r="D60"/>
  <c r="C60"/>
  <c r="B60"/>
  <c r="F59"/>
  <c r="E59"/>
  <c r="D59"/>
  <c r="C59"/>
  <c r="B59"/>
  <c r="F58"/>
  <c r="E58"/>
  <c r="D58"/>
  <c r="C58"/>
  <c r="B58"/>
  <c r="F57"/>
  <c r="E57"/>
  <c r="D57"/>
  <c r="C57"/>
  <c r="B57"/>
  <c r="F56"/>
  <c r="E56"/>
  <c r="D56"/>
  <c r="C56"/>
  <c r="B56"/>
  <c r="F55"/>
  <c r="E55"/>
  <c r="D55"/>
  <c r="C55"/>
  <c r="B55"/>
  <c r="F54"/>
  <c r="E54"/>
  <c r="D54"/>
  <c r="C54"/>
  <c r="B54"/>
  <c r="F53"/>
  <c r="E53"/>
  <c r="D53"/>
  <c r="C53"/>
  <c r="B53"/>
  <c r="F52"/>
  <c r="E52"/>
  <c r="D52"/>
  <c r="C52"/>
  <c r="B52"/>
  <c r="F51"/>
  <c r="E51"/>
  <c r="D51"/>
  <c r="C51"/>
  <c r="B51"/>
  <c r="F50"/>
  <c r="E50"/>
  <c r="D50"/>
  <c r="C50"/>
  <c r="B50"/>
  <c r="F49"/>
  <c r="E49"/>
  <c r="D49"/>
  <c r="C49"/>
  <c r="B49"/>
  <c r="F48"/>
  <c r="E48"/>
  <c r="D48"/>
  <c r="C48"/>
  <c r="B48"/>
  <c r="F47"/>
  <c r="E47"/>
  <c r="D47"/>
  <c r="C47"/>
  <c r="B47"/>
  <c r="F46"/>
  <c r="E46"/>
  <c r="D46"/>
  <c r="C46"/>
  <c r="B46"/>
  <c r="F45"/>
  <c r="E45"/>
  <c r="D45"/>
  <c r="C45"/>
  <c r="B45"/>
  <c r="F44"/>
  <c r="E44"/>
  <c r="D44"/>
  <c r="C44"/>
  <c r="B44"/>
  <c r="F43"/>
  <c r="E43"/>
  <c r="D43"/>
  <c r="C43"/>
  <c r="B43"/>
  <c r="F42"/>
  <c r="E42"/>
  <c r="D42"/>
  <c r="C42"/>
  <c r="B42"/>
  <c r="F41"/>
  <c r="E41"/>
  <c r="D41"/>
  <c r="C41"/>
  <c r="B41"/>
  <c r="F40"/>
  <c r="E40"/>
  <c r="D40"/>
  <c r="C40"/>
  <c r="B40"/>
  <c r="F39"/>
  <c r="E39"/>
  <c r="D39"/>
  <c r="C39"/>
  <c r="B39"/>
  <c r="F38"/>
  <c r="E38"/>
  <c r="D38"/>
  <c r="C38"/>
  <c r="B38"/>
  <c r="F37"/>
  <c r="E37"/>
  <c r="D37"/>
  <c r="C37"/>
  <c r="B37"/>
  <c r="F36"/>
  <c r="E36"/>
  <c r="D36"/>
  <c r="C36"/>
  <c r="B36"/>
  <c r="F35"/>
  <c r="E35"/>
  <c r="D35"/>
  <c r="C35"/>
  <c r="B35"/>
  <c r="F34"/>
  <c r="E34"/>
  <c r="D34"/>
  <c r="C34"/>
  <c r="B34"/>
  <c r="F33"/>
  <c r="E33"/>
  <c r="D33"/>
  <c r="C33"/>
  <c r="B33"/>
  <c r="F32"/>
  <c r="E32"/>
  <c r="D32"/>
  <c r="C32"/>
  <c r="B32"/>
  <c r="F31"/>
  <c r="E31"/>
  <c r="D31"/>
  <c r="C31"/>
  <c r="B31"/>
  <c r="F30"/>
  <c r="E30"/>
  <c r="D30"/>
  <c r="C30"/>
  <c r="B30"/>
  <c r="F29"/>
  <c r="E29"/>
  <c r="D29"/>
  <c r="C29"/>
  <c r="B29"/>
  <c r="F28"/>
  <c r="E28"/>
  <c r="D28"/>
  <c r="C28"/>
  <c r="B28"/>
  <c r="F27"/>
  <c r="E27"/>
  <c r="D27"/>
  <c r="C27"/>
  <c r="B27"/>
  <c r="F26"/>
  <c r="E26"/>
  <c r="D26"/>
  <c r="C26"/>
  <c r="B26"/>
  <c r="F25"/>
  <c r="E25"/>
  <c r="D25"/>
  <c r="C25"/>
  <c r="B25"/>
  <c r="F24"/>
  <c r="E24"/>
  <c r="D24"/>
  <c r="C24"/>
  <c r="B24"/>
  <c r="F23"/>
  <c r="E23"/>
  <c r="D23"/>
  <c r="C23"/>
  <c r="B23"/>
  <c r="F22"/>
  <c r="E22"/>
  <c r="D22"/>
  <c r="C22"/>
  <c r="B22"/>
  <c r="F21"/>
  <c r="E21"/>
  <c r="D21"/>
  <c r="C21"/>
  <c r="B21"/>
  <c r="F20"/>
  <c r="E20"/>
  <c r="D20"/>
  <c r="C20"/>
  <c r="B20"/>
  <c r="F19"/>
  <c r="E19"/>
  <c r="D19"/>
  <c r="C19"/>
  <c r="B19"/>
  <c r="F18"/>
  <c r="E18"/>
  <c r="D18"/>
  <c r="C18"/>
  <c r="B18"/>
  <c r="F17"/>
  <c r="E17"/>
  <c r="D17"/>
  <c r="C17"/>
  <c r="B17"/>
  <c r="F16"/>
  <c r="E16"/>
  <c r="D16"/>
  <c r="C16"/>
  <c r="B16"/>
  <c r="F15"/>
  <c r="E15"/>
  <c r="D15"/>
  <c r="C15"/>
  <c r="B15"/>
  <c r="F14"/>
  <c r="E14"/>
  <c r="D14"/>
  <c r="C14"/>
  <c r="B14"/>
  <c r="F13"/>
  <c r="E13"/>
  <c r="D13"/>
  <c r="C13"/>
  <c r="B13"/>
  <c r="F12"/>
  <c r="E12"/>
  <c r="D12"/>
  <c r="C12"/>
  <c r="B12"/>
  <c r="F11"/>
  <c r="E11"/>
  <c r="D11"/>
  <c r="C11"/>
  <c r="B11"/>
  <c r="K103"/>
  <c r="P103" s="1"/>
  <c r="J103"/>
  <c r="I103"/>
  <c r="H103"/>
  <c r="G103"/>
  <c r="L103" s="1"/>
  <c r="A103"/>
  <c r="K102"/>
  <c r="P102" s="1"/>
  <c r="J102"/>
  <c r="I102"/>
  <c r="N102" s="1"/>
  <c r="H102"/>
  <c r="M102" s="1"/>
  <c r="G102"/>
  <c r="L102" s="1"/>
  <c r="A102"/>
  <c r="K101"/>
  <c r="J101"/>
  <c r="O101" s="1"/>
  <c r="I101"/>
  <c r="H101"/>
  <c r="M101" s="1"/>
  <c r="G101"/>
  <c r="N101"/>
  <c r="A101"/>
  <c r="K100"/>
  <c r="P100" s="1"/>
  <c r="J100"/>
  <c r="I100"/>
  <c r="N100" s="1"/>
  <c r="H100"/>
  <c r="G100"/>
  <c r="L100" s="1"/>
  <c r="O100"/>
  <c r="A100"/>
  <c r="K99"/>
  <c r="P99" s="1"/>
  <c r="J99"/>
  <c r="I99"/>
  <c r="H99"/>
  <c r="M99" s="1"/>
  <c r="G99"/>
  <c r="L99" s="1"/>
  <c r="O99"/>
  <c r="A99"/>
  <c r="K98"/>
  <c r="P98" s="1"/>
  <c r="J98"/>
  <c r="I98"/>
  <c r="N98" s="1"/>
  <c r="H98"/>
  <c r="M98" s="1"/>
  <c r="G98"/>
  <c r="L98" s="1"/>
  <c r="A98"/>
  <c r="K97"/>
  <c r="J97"/>
  <c r="O97" s="1"/>
  <c r="I97"/>
  <c r="N97" s="1"/>
  <c r="H97"/>
  <c r="M97" s="1"/>
  <c r="G97"/>
  <c r="A97"/>
  <c r="K96"/>
  <c r="P96" s="1"/>
  <c r="J96"/>
  <c r="O96" s="1"/>
  <c r="I96"/>
  <c r="N96" s="1"/>
  <c r="H96"/>
  <c r="G96"/>
  <c r="L96" s="1"/>
  <c r="A96"/>
  <c r="K95"/>
  <c r="P95" s="1"/>
  <c r="J95"/>
  <c r="O95" s="1"/>
  <c r="I95"/>
  <c r="H95"/>
  <c r="M95" s="1"/>
  <c r="G95"/>
  <c r="L95" s="1"/>
  <c r="A95"/>
  <c r="K94"/>
  <c r="P94" s="1"/>
  <c r="J94"/>
  <c r="I94"/>
  <c r="N94" s="1"/>
  <c r="H94"/>
  <c r="M94" s="1"/>
  <c r="G94"/>
  <c r="L94" s="1"/>
  <c r="A94"/>
  <c r="K93"/>
  <c r="J93"/>
  <c r="I93"/>
  <c r="N93" s="1"/>
  <c r="H93"/>
  <c r="M93" s="1"/>
  <c r="G93"/>
  <c r="O93"/>
  <c r="A93"/>
  <c r="K92"/>
  <c r="P92" s="1"/>
  <c r="J92"/>
  <c r="O92" s="1"/>
  <c r="I92"/>
  <c r="N92" s="1"/>
  <c r="H92"/>
  <c r="G92"/>
  <c r="L92" s="1"/>
  <c r="A92"/>
  <c r="K91"/>
  <c r="P91" s="1"/>
  <c r="J91"/>
  <c r="O91" s="1"/>
  <c r="I91"/>
  <c r="H91"/>
  <c r="M91" s="1"/>
  <c r="G91"/>
  <c r="L91" s="1"/>
  <c r="A91"/>
  <c r="K90"/>
  <c r="P90" s="1"/>
  <c r="J90"/>
  <c r="I90"/>
  <c r="N90" s="1"/>
  <c r="H90"/>
  <c r="M90" s="1"/>
  <c r="G90"/>
  <c r="L90" s="1"/>
  <c r="A90"/>
  <c r="K89"/>
  <c r="J89"/>
  <c r="O89" s="1"/>
  <c r="I89"/>
  <c r="N89" s="1"/>
  <c r="H89"/>
  <c r="M89" s="1"/>
  <c r="G89"/>
  <c r="A89"/>
  <c r="K88"/>
  <c r="P88" s="1"/>
  <c r="J88"/>
  <c r="O88" s="1"/>
  <c r="I88"/>
  <c r="N88" s="1"/>
  <c r="H88"/>
  <c r="G88"/>
  <c r="L88" s="1"/>
  <c r="A88"/>
  <c r="K87"/>
  <c r="P87" s="1"/>
  <c r="J87"/>
  <c r="I87"/>
  <c r="H87"/>
  <c r="M87" s="1"/>
  <c r="G87"/>
  <c r="L87" s="1"/>
  <c r="O87"/>
  <c r="A87"/>
  <c r="K86"/>
  <c r="P86" s="1"/>
  <c r="J86"/>
  <c r="I86"/>
  <c r="N86" s="1"/>
  <c r="H86"/>
  <c r="M86" s="1"/>
  <c r="G86"/>
  <c r="L86" s="1"/>
  <c r="A86"/>
  <c r="K85"/>
  <c r="J85"/>
  <c r="I85"/>
  <c r="N85" s="1"/>
  <c r="H85"/>
  <c r="M85" s="1"/>
  <c r="G85"/>
  <c r="O85"/>
  <c r="A85"/>
  <c r="K84"/>
  <c r="P84" s="1"/>
  <c r="J84"/>
  <c r="O84" s="1"/>
  <c r="I84"/>
  <c r="N84" s="1"/>
  <c r="H84"/>
  <c r="G84"/>
  <c r="L84" s="1"/>
  <c r="A84"/>
  <c r="K83"/>
  <c r="P83" s="1"/>
  <c r="J83"/>
  <c r="O83" s="1"/>
  <c r="I83"/>
  <c r="H83"/>
  <c r="M83" s="1"/>
  <c r="G83"/>
  <c r="L83" s="1"/>
  <c r="A83"/>
  <c r="K82"/>
  <c r="P82" s="1"/>
  <c r="J82"/>
  <c r="I82"/>
  <c r="N82" s="1"/>
  <c r="H82"/>
  <c r="M82" s="1"/>
  <c r="G82"/>
  <c r="L82" s="1"/>
  <c r="A82"/>
  <c r="K81"/>
  <c r="J81"/>
  <c r="O81" s="1"/>
  <c r="I81"/>
  <c r="N81" s="1"/>
  <c r="H81"/>
  <c r="M81" s="1"/>
  <c r="G81"/>
  <c r="A81"/>
  <c r="K80"/>
  <c r="P80" s="1"/>
  <c r="J80"/>
  <c r="O80" s="1"/>
  <c r="I80"/>
  <c r="N80" s="1"/>
  <c r="H80"/>
  <c r="G80"/>
  <c r="L80" s="1"/>
  <c r="A80"/>
  <c r="K79"/>
  <c r="P79" s="1"/>
  <c r="J79"/>
  <c r="I79"/>
  <c r="H79"/>
  <c r="G79"/>
  <c r="L79" s="1"/>
  <c r="A79"/>
  <c r="K78"/>
  <c r="P78" s="1"/>
  <c r="J78"/>
  <c r="I78"/>
  <c r="N78" s="1"/>
  <c r="H78"/>
  <c r="M78" s="1"/>
  <c r="G78"/>
  <c r="L78" s="1"/>
  <c r="A78"/>
  <c r="K77"/>
  <c r="J77"/>
  <c r="O77" s="1"/>
  <c r="I77"/>
  <c r="N77" s="1"/>
  <c r="H77"/>
  <c r="M77" s="1"/>
  <c r="G77"/>
  <c r="A77"/>
  <c r="K76"/>
  <c r="P76" s="1"/>
  <c r="J76"/>
  <c r="O76" s="1"/>
  <c r="I76"/>
  <c r="N76" s="1"/>
  <c r="H76"/>
  <c r="G76"/>
  <c r="L76" s="1"/>
  <c r="A76"/>
  <c r="K75"/>
  <c r="P75" s="1"/>
  <c r="J75"/>
  <c r="O75" s="1"/>
  <c r="I75"/>
  <c r="H75"/>
  <c r="M75" s="1"/>
  <c r="G75"/>
  <c r="L75" s="1"/>
  <c r="A75"/>
  <c r="K74"/>
  <c r="P74" s="1"/>
  <c r="J74"/>
  <c r="I74"/>
  <c r="N74" s="1"/>
  <c r="H74"/>
  <c r="M74" s="1"/>
  <c r="G74"/>
  <c r="L74" s="1"/>
  <c r="A74"/>
  <c r="K73"/>
  <c r="J73"/>
  <c r="O73" s="1"/>
  <c r="I73"/>
  <c r="N73" s="1"/>
  <c r="H73"/>
  <c r="M73" s="1"/>
  <c r="G73"/>
  <c r="A73"/>
  <c r="K72"/>
  <c r="P72" s="1"/>
  <c r="J72"/>
  <c r="O72" s="1"/>
  <c r="I72"/>
  <c r="N72" s="1"/>
  <c r="H72"/>
  <c r="G72"/>
  <c r="L72" s="1"/>
  <c r="A72"/>
  <c r="K71"/>
  <c r="P71" s="1"/>
  <c r="J71"/>
  <c r="I71"/>
  <c r="H71"/>
  <c r="M71" s="1"/>
  <c r="G71"/>
  <c r="L71" s="1"/>
  <c r="O71"/>
  <c r="A71"/>
  <c r="K70"/>
  <c r="P70" s="1"/>
  <c r="J70"/>
  <c r="I70"/>
  <c r="N70" s="1"/>
  <c r="H70"/>
  <c r="M70" s="1"/>
  <c r="G70"/>
  <c r="L70" s="1"/>
  <c r="A70"/>
  <c r="K69"/>
  <c r="J69"/>
  <c r="O69" s="1"/>
  <c r="I69"/>
  <c r="N69" s="1"/>
  <c r="H69"/>
  <c r="M69" s="1"/>
  <c r="G69"/>
  <c r="A69"/>
  <c r="K68"/>
  <c r="P68" s="1"/>
  <c r="J68"/>
  <c r="O68" s="1"/>
  <c r="I68"/>
  <c r="N68" s="1"/>
  <c r="H68"/>
  <c r="G68"/>
  <c r="L68" s="1"/>
  <c r="A68"/>
  <c r="K67"/>
  <c r="P67" s="1"/>
  <c r="J67"/>
  <c r="O67" s="1"/>
  <c r="I67"/>
  <c r="H67"/>
  <c r="M67" s="1"/>
  <c r="G67"/>
  <c r="L67" s="1"/>
  <c r="A67"/>
  <c r="K66"/>
  <c r="P66" s="1"/>
  <c r="J66"/>
  <c r="I66"/>
  <c r="N66" s="1"/>
  <c r="H66"/>
  <c r="G66"/>
  <c r="L66" s="1"/>
  <c r="A66"/>
  <c r="K65"/>
  <c r="J65"/>
  <c r="I65"/>
  <c r="N65" s="1"/>
  <c r="H65"/>
  <c r="M65" s="1"/>
  <c r="G65"/>
  <c r="O65"/>
  <c r="A65"/>
  <c r="K64"/>
  <c r="P64" s="1"/>
  <c r="J64"/>
  <c r="O64" s="1"/>
  <c r="I64"/>
  <c r="N64" s="1"/>
  <c r="H64"/>
  <c r="G64"/>
  <c r="L64" s="1"/>
  <c r="A64"/>
  <c r="K63"/>
  <c r="P63" s="1"/>
  <c r="J63"/>
  <c r="O63" s="1"/>
  <c r="I63"/>
  <c r="H63"/>
  <c r="M63" s="1"/>
  <c r="G63"/>
  <c r="L63" s="1"/>
  <c r="A63"/>
  <c r="K62"/>
  <c r="P62" s="1"/>
  <c r="J62"/>
  <c r="I62"/>
  <c r="N62" s="1"/>
  <c r="H62"/>
  <c r="M62" s="1"/>
  <c r="G62"/>
  <c r="L62" s="1"/>
  <c r="A62"/>
  <c r="K61"/>
  <c r="J61"/>
  <c r="O61" s="1"/>
  <c r="I61"/>
  <c r="N61" s="1"/>
  <c r="H61"/>
  <c r="M61" s="1"/>
  <c r="G61"/>
  <c r="A61"/>
  <c r="K60"/>
  <c r="P60" s="1"/>
  <c r="J60"/>
  <c r="O60" s="1"/>
  <c r="I60"/>
  <c r="N60" s="1"/>
  <c r="H60"/>
  <c r="G60"/>
  <c r="L60" s="1"/>
  <c r="A60"/>
  <c r="K59"/>
  <c r="P59" s="1"/>
  <c r="J59"/>
  <c r="O59" s="1"/>
  <c r="I59"/>
  <c r="H59"/>
  <c r="M59" s="1"/>
  <c r="G59"/>
  <c r="L59" s="1"/>
  <c r="A59"/>
  <c r="K58"/>
  <c r="P58" s="1"/>
  <c r="J58"/>
  <c r="I58"/>
  <c r="N58" s="1"/>
  <c r="H58"/>
  <c r="M58" s="1"/>
  <c r="G58"/>
  <c r="L58" s="1"/>
  <c r="A58"/>
  <c r="K57"/>
  <c r="J57"/>
  <c r="O57" s="1"/>
  <c r="I57"/>
  <c r="N57" s="1"/>
  <c r="H57"/>
  <c r="M57" s="1"/>
  <c r="G57"/>
  <c r="A57"/>
  <c r="K56"/>
  <c r="P56" s="1"/>
  <c r="J56"/>
  <c r="O56" s="1"/>
  <c r="I56"/>
  <c r="N56" s="1"/>
  <c r="H56"/>
  <c r="G56"/>
  <c r="L56" s="1"/>
  <c r="A56"/>
  <c r="K55"/>
  <c r="P55" s="1"/>
  <c r="J55"/>
  <c r="I55"/>
  <c r="H55"/>
  <c r="M55" s="1"/>
  <c r="G55"/>
  <c r="L55" s="1"/>
  <c r="O55"/>
  <c r="A55"/>
  <c r="K54"/>
  <c r="P54" s="1"/>
  <c r="J54"/>
  <c r="I54"/>
  <c r="N54" s="1"/>
  <c r="H54"/>
  <c r="M54" s="1"/>
  <c r="G54"/>
  <c r="L54" s="1"/>
  <c r="A54"/>
  <c r="K53"/>
  <c r="J53"/>
  <c r="O53" s="1"/>
  <c r="I53"/>
  <c r="N53" s="1"/>
  <c r="H53"/>
  <c r="M53" s="1"/>
  <c r="G53"/>
  <c r="A53"/>
  <c r="K52"/>
  <c r="P52" s="1"/>
  <c r="J52"/>
  <c r="O52" s="1"/>
  <c r="I52"/>
  <c r="N52" s="1"/>
  <c r="H52"/>
  <c r="G52"/>
  <c r="L52" s="1"/>
  <c r="A52"/>
  <c r="K51"/>
  <c r="P51" s="1"/>
  <c r="J51"/>
  <c r="O51" s="1"/>
  <c r="I51"/>
  <c r="H51"/>
  <c r="M51" s="1"/>
  <c r="G51"/>
  <c r="L51" s="1"/>
  <c r="A51"/>
  <c r="K50"/>
  <c r="P50" s="1"/>
  <c r="J50"/>
  <c r="I50"/>
  <c r="N50" s="1"/>
  <c r="H50"/>
  <c r="M50" s="1"/>
  <c r="G50"/>
  <c r="L50" s="1"/>
  <c r="A50"/>
  <c r="K49"/>
  <c r="J49"/>
  <c r="O49" s="1"/>
  <c r="I49"/>
  <c r="N49" s="1"/>
  <c r="H49"/>
  <c r="M49" s="1"/>
  <c r="G49"/>
  <c r="A49"/>
  <c r="K48"/>
  <c r="P48" s="1"/>
  <c r="J48"/>
  <c r="O48" s="1"/>
  <c r="I48"/>
  <c r="N48" s="1"/>
  <c r="H48"/>
  <c r="G48"/>
  <c r="L48" s="1"/>
  <c r="A48"/>
  <c r="K47"/>
  <c r="P47" s="1"/>
  <c r="J47"/>
  <c r="O47" s="1"/>
  <c r="I47"/>
  <c r="H47"/>
  <c r="M47" s="1"/>
  <c r="G47"/>
  <c r="L47" s="1"/>
  <c r="A47"/>
  <c r="K46"/>
  <c r="P46" s="1"/>
  <c r="J46"/>
  <c r="I46"/>
  <c r="N46" s="1"/>
  <c r="H46"/>
  <c r="M46" s="1"/>
  <c r="G46"/>
  <c r="L46" s="1"/>
  <c r="A46"/>
  <c r="K45"/>
  <c r="J45"/>
  <c r="O45" s="1"/>
  <c r="I45"/>
  <c r="N45" s="1"/>
  <c r="H45"/>
  <c r="M45" s="1"/>
  <c r="G45"/>
  <c r="A45"/>
  <c r="K44"/>
  <c r="P44" s="1"/>
  <c r="J44"/>
  <c r="O44" s="1"/>
  <c r="I44"/>
  <c r="N44" s="1"/>
  <c r="H44"/>
  <c r="G44"/>
  <c r="L44" s="1"/>
  <c r="A44"/>
  <c r="K43"/>
  <c r="P43" s="1"/>
  <c r="J43"/>
  <c r="O43" s="1"/>
  <c r="I43"/>
  <c r="H43"/>
  <c r="M43" s="1"/>
  <c r="G43"/>
  <c r="L43" s="1"/>
  <c r="A43"/>
  <c r="K42"/>
  <c r="P42" s="1"/>
  <c r="J42"/>
  <c r="I42"/>
  <c r="N42" s="1"/>
  <c r="H42"/>
  <c r="M42" s="1"/>
  <c r="G42"/>
  <c r="L42" s="1"/>
  <c r="A42"/>
  <c r="K41"/>
  <c r="J41"/>
  <c r="O41" s="1"/>
  <c r="I41"/>
  <c r="N41" s="1"/>
  <c r="H41"/>
  <c r="M41" s="1"/>
  <c r="G41"/>
  <c r="A41"/>
  <c r="K40"/>
  <c r="P40" s="1"/>
  <c r="J40"/>
  <c r="O40" s="1"/>
  <c r="I40"/>
  <c r="N40" s="1"/>
  <c r="H40"/>
  <c r="G40"/>
  <c r="L40" s="1"/>
  <c r="A40"/>
  <c r="K39"/>
  <c r="P39" s="1"/>
  <c r="J39"/>
  <c r="O39" s="1"/>
  <c r="I39"/>
  <c r="H39"/>
  <c r="M39" s="1"/>
  <c r="G39"/>
  <c r="L39" s="1"/>
  <c r="A39"/>
  <c r="K38"/>
  <c r="P38" s="1"/>
  <c r="J38"/>
  <c r="I38"/>
  <c r="N38" s="1"/>
  <c r="H38"/>
  <c r="M38" s="1"/>
  <c r="G38"/>
  <c r="L38" s="1"/>
  <c r="A38"/>
  <c r="K37"/>
  <c r="J37"/>
  <c r="O37" s="1"/>
  <c r="I37"/>
  <c r="N37" s="1"/>
  <c r="H37"/>
  <c r="M37" s="1"/>
  <c r="G37"/>
  <c r="A37"/>
  <c r="K36"/>
  <c r="P36" s="1"/>
  <c r="J36"/>
  <c r="O36" s="1"/>
  <c r="I36"/>
  <c r="N36" s="1"/>
  <c r="H36"/>
  <c r="G36"/>
  <c r="L36" s="1"/>
  <c r="A36"/>
  <c r="K35"/>
  <c r="P35" s="1"/>
  <c r="J35"/>
  <c r="O35" s="1"/>
  <c r="I35"/>
  <c r="H35"/>
  <c r="M35" s="1"/>
  <c r="G35"/>
  <c r="L35" s="1"/>
  <c r="A35"/>
  <c r="K34"/>
  <c r="P34" s="1"/>
  <c r="J34"/>
  <c r="I34"/>
  <c r="N34" s="1"/>
  <c r="H34"/>
  <c r="M34" s="1"/>
  <c r="G34"/>
  <c r="L34" s="1"/>
  <c r="A34"/>
  <c r="K33"/>
  <c r="J33"/>
  <c r="O33" s="1"/>
  <c r="I33"/>
  <c r="N33" s="1"/>
  <c r="H33"/>
  <c r="M33" s="1"/>
  <c r="G33"/>
  <c r="A33"/>
  <c r="K32"/>
  <c r="P32" s="1"/>
  <c r="J32"/>
  <c r="O32" s="1"/>
  <c r="I32"/>
  <c r="N32" s="1"/>
  <c r="H32"/>
  <c r="G32"/>
  <c r="L32" s="1"/>
  <c r="A32"/>
  <c r="K31"/>
  <c r="P31" s="1"/>
  <c r="J31"/>
  <c r="O31" s="1"/>
  <c r="I31"/>
  <c r="H31"/>
  <c r="M31" s="1"/>
  <c r="G31"/>
  <c r="L31" s="1"/>
  <c r="A31"/>
  <c r="K30"/>
  <c r="P30" s="1"/>
  <c r="J30"/>
  <c r="I30"/>
  <c r="N30" s="1"/>
  <c r="H30"/>
  <c r="M30" s="1"/>
  <c r="G30"/>
  <c r="L30" s="1"/>
  <c r="A30"/>
  <c r="K29"/>
  <c r="J29"/>
  <c r="I29"/>
  <c r="N29" s="1"/>
  <c r="H29"/>
  <c r="M29" s="1"/>
  <c r="G29"/>
  <c r="O29"/>
  <c r="A29"/>
  <c r="K28"/>
  <c r="P28" s="1"/>
  <c r="J28"/>
  <c r="O28" s="1"/>
  <c r="I28"/>
  <c r="N28" s="1"/>
  <c r="H28"/>
  <c r="G28"/>
  <c r="L28" s="1"/>
  <c r="A28"/>
  <c r="K27"/>
  <c r="P27" s="1"/>
  <c r="J27"/>
  <c r="O27" s="1"/>
  <c r="I27"/>
  <c r="H27"/>
  <c r="M27" s="1"/>
  <c r="G27"/>
  <c r="L27" s="1"/>
  <c r="A27"/>
  <c r="K26"/>
  <c r="P26" s="1"/>
  <c r="J26"/>
  <c r="I26"/>
  <c r="N26" s="1"/>
  <c r="H26"/>
  <c r="M26" s="1"/>
  <c r="G26"/>
  <c r="L26" s="1"/>
  <c r="A26"/>
  <c r="K25"/>
  <c r="J25"/>
  <c r="O25" s="1"/>
  <c r="I25"/>
  <c r="N25" s="1"/>
  <c r="H25"/>
  <c r="M25" s="1"/>
  <c r="G25"/>
  <c r="A25"/>
  <c r="K24"/>
  <c r="P24" s="1"/>
  <c r="J24"/>
  <c r="O24" s="1"/>
  <c r="I24"/>
  <c r="N24" s="1"/>
  <c r="H24"/>
  <c r="G24"/>
  <c r="L24" s="1"/>
  <c r="A24"/>
  <c r="K23"/>
  <c r="P23" s="1"/>
  <c r="J23"/>
  <c r="O23" s="1"/>
  <c r="I23"/>
  <c r="H23"/>
  <c r="M23" s="1"/>
  <c r="G23"/>
  <c r="L23" s="1"/>
  <c r="A23"/>
  <c r="K22"/>
  <c r="P22" s="1"/>
  <c r="J22"/>
  <c r="I22"/>
  <c r="N22" s="1"/>
  <c r="H22"/>
  <c r="M22" s="1"/>
  <c r="G22"/>
  <c r="L22" s="1"/>
  <c r="A22"/>
  <c r="K21"/>
  <c r="J21"/>
  <c r="O21" s="1"/>
  <c r="I21"/>
  <c r="N21" s="1"/>
  <c r="H21"/>
  <c r="M21" s="1"/>
  <c r="G21"/>
  <c r="A21"/>
  <c r="K20"/>
  <c r="P20" s="1"/>
  <c r="J20"/>
  <c r="O20" s="1"/>
  <c r="I20"/>
  <c r="N20" s="1"/>
  <c r="H20"/>
  <c r="G20"/>
  <c r="L20" s="1"/>
  <c r="A20"/>
  <c r="K19"/>
  <c r="P19" s="1"/>
  <c r="J19"/>
  <c r="O19" s="1"/>
  <c r="I19"/>
  <c r="H19"/>
  <c r="M19" s="1"/>
  <c r="G19"/>
  <c r="L19" s="1"/>
  <c r="A19"/>
  <c r="K18"/>
  <c r="P18" s="1"/>
  <c r="J18"/>
  <c r="I18"/>
  <c r="N18" s="1"/>
  <c r="H18"/>
  <c r="M18" s="1"/>
  <c r="G18"/>
  <c r="L18" s="1"/>
  <c r="A18"/>
  <c r="K17"/>
  <c r="J17"/>
  <c r="O17" s="1"/>
  <c r="I17"/>
  <c r="N17" s="1"/>
  <c r="H17"/>
  <c r="M17" s="1"/>
  <c r="G17"/>
  <c r="A17"/>
  <c r="K16"/>
  <c r="P16" s="1"/>
  <c r="J16"/>
  <c r="O16" s="1"/>
  <c r="I16"/>
  <c r="N16" s="1"/>
  <c r="H16"/>
  <c r="G16"/>
  <c r="L16" s="1"/>
  <c r="A16"/>
  <c r="K15"/>
  <c r="P15" s="1"/>
  <c r="J15"/>
  <c r="I15"/>
  <c r="H15"/>
  <c r="M15" s="1"/>
  <c r="G15"/>
  <c r="L15" s="1"/>
  <c r="O15"/>
  <c r="A15"/>
  <c r="K14"/>
  <c r="P14" s="1"/>
  <c r="J14"/>
  <c r="I14"/>
  <c r="N14" s="1"/>
  <c r="H14"/>
  <c r="M14" s="1"/>
  <c r="G14"/>
  <c r="L14" s="1"/>
  <c r="A14"/>
  <c r="K13"/>
  <c r="J13"/>
  <c r="O13" s="1"/>
  <c r="I13"/>
  <c r="N13" s="1"/>
  <c r="H13"/>
  <c r="M13" s="1"/>
  <c r="G13"/>
  <c r="A13"/>
  <c r="K12"/>
  <c r="P12" s="1"/>
  <c r="J12"/>
  <c r="O12" s="1"/>
  <c r="I12"/>
  <c r="N12" s="1"/>
  <c r="H12"/>
  <c r="G12"/>
  <c r="L12" s="1"/>
  <c r="A12"/>
  <c r="K11"/>
  <c r="I11"/>
  <c r="H11"/>
  <c r="M11" s="1"/>
  <c r="G11"/>
  <c r="L11" s="1"/>
  <c r="J11"/>
  <c r="O11" s="1"/>
  <c r="A11"/>
  <c r="O79" l="1"/>
  <c r="M79"/>
  <c r="N105"/>
  <c r="M66"/>
  <c r="L97"/>
  <c r="L49"/>
  <c r="O103"/>
  <c r="M103"/>
  <c r="L65"/>
  <c r="O30"/>
  <c r="M40"/>
  <c r="P77"/>
  <c r="L81"/>
  <c r="P81"/>
  <c r="O106"/>
  <c r="O86"/>
  <c r="P17"/>
  <c r="N59"/>
  <c r="L61"/>
  <c r="P61"/>
  <c r="N63"/>
  <c r="L77"/>
  <c r="M12"/>
  <c r="L17"/>
  <c r="L21"/>
  <c r="P21"/>
  <c r="N23"/>
  <c r="L25"/>
  <c r="P25"/>
  <c r="M36"/>
  <c r="N67"/>
  <c r="L69"/>
  <c r="P69"/>
  <c r="N71"/>
  <c r="L73"/>
  <c r="P73"/>
  <c r="N75"/>
  <c r="M100"/>
  <c r="N11"/>
  <c r="O14"/>
  <c r="N19"/>
  <c r="N27"/>
  <c r="L29"/>
  <c r="P29"/>
  <c r="M32"/>
  <c r="O38"/>
  <c r="O42"/>
  <c r="M44"/>
  <c r="M48"/>
  <c r="O50"/>
  <c r="M52"/>
  <c r="M56"/>
  <c r="N83"/>
  <c r="L85"/>
  <c r="P85"/>
  <c r="M88"/>
  <c r="O90"/>
  <c r="L93"/>
  <c r="P93"/>
  <c r="O94"/>
  <c r="M96"/>
  <c r="O98"/>
  <c r="L101"/>
  <c r="P101"/>
  <c r="N103"/>
  <c r="O104"/>
  <c r="L105"/>
  <c r="N107"/>
  <c r="O108"/>
  <c r="L109"/>
  <c r="P109"/>
  <c r="L13"/>
  <c r="M20"/>
  <c r="O34"/>
  <c r="N39"/>
  <c r="L41"/>
  <c r="P41"/>
  <c r="O46"/>
  <c r="P49"/>
  <c r="O54"/>
  <c r="O58"/>
  <c r="M60"/>
  <c r="M64"/>
  <c r="O66"/>
  <c r="M68"/>
  <c r="M72"/>
  <c r="O74"/>
  <c r="O78"/>
  <c r="M80"/>
  <c r="N87"/>
  <c r="P97"/>
  <c r="P13"/>
  <c r="M16"/>
  <c r="M24"/>
  <c r="N31"/>
  <c r="L37"/>
  <c r="P37"/>
  <c r="N15"/>
  <c r="O18"/>
  <c r="O22"/>
  <c r="O26"/>
  <c r="M28"/>
  <c r="L33"/>
  <c r="P33"/>
  <c r="N35"/>
  <c r="N43"/>
  <c r="L45"/>
  <c r="P45"/>
  <c r="N47"/>
  <c r="N51"/>
  <c r="L53"/>
  <c r="P53"/>
  <c r="N55"/>
  <c r="L57"/>
  <c r="P57"/>
  <c r="O62"/>
  <c r="P65"/>
  <c r="O70"/>
  <c r="M76"/>
  <c r="N79"/>
  <c r="O82"/>
  <c r="M84"/>
  <c r="L89"/>
  <c r="P89"/>
  <c r="N91"/>
  <c r="M92"/>
  <c r="N95"/>
  <c r="N99"/>
  <c r="L104"/>
  <c r="P104"/>
  <c r="N106"/>
  <c r="O107"/>
  <c r="L108"/>
  <c r="P108"/>
  <c r="M109"/>
  <c r="N104"/>
  <c r="O105"/>
  <c r="L106"/>
  <c r="O109"/>
  <c r="L107"/>
  <c r="M106"/>
  <c r="P105"/>
  <c r="M104"/>
  <c r="P106"/>
  <c r="M105"/>
  <c r="M108"/>
  <c r="M107"/>
  <c r="N108"/>
  <c r="P107"/>
  <c r="P11"/>
  <c r="I111" i="6"/>
  <c r="H111"/>
  <c r="G111"/>
  <c r="I110"/>
  <c r="H110"/>
  <c r="G110"/>
  <c r="I109"/>
  <c r="H109"/>
  <c r="G109"/>
  <c r="I108"/>
  <c r="H108"/>
  <c r="G108"/>
  <c r="I107"/>
  <c r="H107"/>
  <c r="G107"/>
  <c r="I106"/>
  <c r="H106"/>
  <c r="G106"/>
  <c r="I105"/>
  <c r="H105"/>
  <c r="G105"/>
  <c r="I104"/>
  <c r="H104"/>
  <c r="G104"/>
  <c r="I103"/>
  <c r="H103"/>
  <c r="G103"/>
  <c r="I102"/>
  <c r="H102"/>
  <c r="G102"/>
  <c r="I101"/>
  <c r="H101"/>
  <c r="G101"/>
  <c r="I100"/>
  <c r="H100"/>
  <c r="G100"/>
  <c r="I99"/>
  <c r="H99"/>
  <c r="G99"/>
  <c r="I98"/>
  <c r="H98"/>
  <c r="G98"/>
  <c r="I97"/>
  <c r="H97"/>
  <c r="G97"/>
  <c r="I96"/>
  <c r="H96"/>
  <c r="G96"/>
  <c r="I95"/>
  <c r="H95"/>
  <c r="G95"/>
  <c r="I94"/>
  <c r="H94"/>
  <c r="G94"/>
  <c r="I93"/>
  <c r="H93"/>
  <c r="G93"/>
  <c r="I92"/>
  <c r="H92"/>
  <c r="G92"/>
  <c r="I91"/>
  <c r="H91"/>
  <c r="G91"/>
  <c r="I90"/>
  <c r="H90"/>
  <c r="G90"/>
  <c r="I89"/>
  <c r="H89"/>
  <c r="G89"/>
  <c r="I88"/>
  <c r="H88"/>
  <c r="G88"/>
  <c r="I87"/>
  <c r="H87"/>
  <c r="G87"/>
  <c r="I86"/>
  <c r="H86"/>
  <c r="G86"/>
  <c r="I85"/>
  <c r="H85"/>
  <c r="G85"/>
  <c r="I84"/>
  <c r="H84"/>
  <c r="G84"/>
  <c r="I83"/>
  <c r="H83"/>
  <c r="G83"/>
  <c r="I82"/>
  <c r="H82"/>
  <c r="G82"/>
  <c r="I81"/>
  <c r="H81"/>
  <c r="G81"/>
  <c r="I80"/>
  <c r="H80"/>
  <c r="G80"/>
  <c r="I79"/>
  <c r="H79"/>
  <c r="G79"/>
  <c r="I78"/>
  <c r="H78"/>
  <c r="G78"/>
  <c r="I77"/>
  <c r="H77"/>
  <c r="G77"/>
  <c r="I76"/>
  <c r="H76"/>
  <c r="G76"/>
  <c r="I75"/>
  <c r="H75"/>
  <c r="G75"/>
  <c r="I74"/>
  <c r="H74"/>
  <c r="G74"/>
  <c r="I73"/>
  <c r="H73"/>
  <c r="G73"/>
  <c r="I72"/>
  <c r="H72"/>
  <c r="G72"/>
  <c r="I71"/>
  <c r="H71"/>
  <c r="G71"/>
  <c r="I70"/>
  <c r="H70"/>
  <c r="G70"/>
  <c r="I69"/>
  <c r="H69"/>
  <c r="G69"/>
  <c r="I68"/>
  <c r="H68"/>
  <c r="G68"/>
  <c r="I67"/>
  <c r="H67"/>
  <c r="G67"/>
  <c r="I66"/>
  <c r="H66"/>
  <c r="G66"/>
  <c r="I65"/>
  <c r="H65"/>
  <c r="G65"/>
  <c r="I64"/>
  <c r="H64"/>
  <c r="G64"/>
  <c r="I63"/>
  <c r="H63"/>
  <c r="G63"/>
  <c r="I62"/>
  <c r="H62"/>
  <c r="G62"/>
  <c r="I61"/>
  <c r="H61"/>
  <c r="G61"/>
  <c r="I60"/>
  <c r="H60"/>
  <c r="G60"/>
  <c r="I59"/>
  <c r="H59"/>
  <c r="G59"/>
  <c r="I58"/>
  <c r="H58"/>
  <c r="G58"/>
  <c r="I57"/>
  <c r="H57"/>
  <c r="G57"/>
  <c r="I56"/>
  <c r="H56"/>
  <c r="G56"/>
  <c r="I55"/>
  <c r="H55"/>
  <c r="G55"/>
  <c r="I54"/>
  <c r="H54"/>
  <c r="G54"/>
  <c r="I53"/>
  <c r="H53"/>
  <c r="G53"/>
  <c r="I52"/>
  <c r="H52"/>
  <c r="G52"/>
  <c r="I51"/>
  <c r="H51"/>
  <c r="G51"/>
  <c r="I50"/>
  <c r="H50"/>
  <c r="G50"/>
  <c r="I49"/>
  <c r="H49"/>
  <c r="G49"/>
  <c r="I48"/>
  <c r="H48"/>
  <c r="G48"/>
  <c r="I47"/>
  <c r="H47"/>
  <c r="G47"/>
  <c r="I46"/>
  <c r="H46"/>
  <c r="G46"/>
  <c r="I45"/>
  <c r="H45"/>
  <c r="G45"/>
  <c r="I44"/>
  <c r="H44"/>
  <c r="G44"/>
  <c r="I43"/>
  <c r="H43"/>
  <c r="G43"/>
  <c r="I42"/>
  <c r="H42"/>
  <c r="G42"/>
  <c r="I41"/>
  <c r="H41"/>
  <c r="G41"/>
  <c r="I40"/>
  <c r="H40"/>
  <c r="G40"/>
  <c r="I39"/>
  <c r="H39"/>
  <c r="G39"/>
  <c r="I38"/>
  <c r="H38"/>
  <c r="G38"/>
  <c r="I37"/>
  <c r="H37"/>
  <c r="G37"/>
  <c r="I36"/>
  <c r="H36"/>
  <c r="G36"/>
  <c r="I35"/>
  <c r="H35"/>
  <c r="G35"/>
  <c r="I34"/>
  <c r="H34"/>
  <c r="G34"/>
  <c r="I33"/>
  <c r="H33"/>
  <c r="G33"/>
  <c r="I32"/>
  <c r="H32"/>
  <c r="G32"/>
  <c r="I31"/>
  <c r="H31"/>
  <c r="G31"/>
  <c r="I30"/>
  <c r="H30"/>
  <c r="G30"/>
  <c r="I29"/>
  <c r="H29"/>
  <c r="G29"/>
  <c r="I28"/>
  <c r="H28"/>
  <c r="G28"/>
  <c r="I27"/>
  <c r="H27"/>
  <c r="G27"/>
  <c r="I26"/>
  <c r="H26"/>
  <c r="G26"/>
  <c r="I25"/>
  <c r="H25"/>
  <c r="G25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I14"/>
  <c r="H14"/>
  <c r="G14"/>
  <c r="I13"/>
  <c r="H13"/>
  <c r="G13"/>
  <c r="I12"/>
  <c r="H12"/>
  <c r="G12"/>
  <c r="I11"/>
  <c r="H11"/>
  <c r="G11"/>
  <c r="B3" i="8"/>
  <c r="J210"/>
  <c r="I210"/>
  <c r="H210"/>
  <c r="J209"/>
  <c r="I209"/>
  <c r="H209"/>
  <c r="J208"/>
  <c r="I208"/>
  <c r="H208"/>
  <c r="J207"/>
  <c r="I207"/>
  <c r="H207"/>
  <c r="J206"/>
  <c r="I206"/>
  <c r="H206"/>
  <c r="J205"/>
  <c r="I205"/>
  <c r="H205"/>
  <c r="J204"/>
  <c r="I204"/>
  <c r="H204"/>
  <c r="J203"/>
  <c r="I203"/>
  <c r="H203"/>
  <c r="J202"/>
  <c r="I202"/>
  <c r="H202"/>
  <c r="J201"/>
  <c r="I201"/>
  <c r="H201"/>
  <c r="J200"/>
  <c r="I200"/>
  <c r="H200"/>
  <c r="J199"/>
  <c r="I199"/>
  <c r="H199"/>
  <c r="J198"/>
  <c r="I198"/>
  <c r="H198"/>
  <c r="J197"/>
  <c r="I197"/>
  <c r="H197"/>
  <c r="J196"/>
  <c r="I196"/>
  <c r="H196"/>
  <c r="J195"/>
  <c r="I195"/>
  <c r="H195"/>
  <c r="J194"/>
  <c r="I194"/>
  <c r="H194"/>
  <c r="J193"/>
  <c r="I193"/>
  <c r="H193"/>
  <c r="J192"/>
  <c r="I192"/>
  <c r="H192"/>
  <c r="J191"/>
  <c r="I191"/>
  <c r="H191"/>
  <c r="J190"/>
  <c r="I190"/>
  <c r="H190"/>
  <c r="J189"/>
  <c r="I189"/>
  <c r="H189"/>
  <c r="J188"/>
  <c r="I188"/>
  <c r="H188"/>
  <c r="J187"/>
  <c r="I187"/>
  <c r="H187"/>
  <c r="J186"/>
  <c r="I186"/>
  <c r="H186"/>
  <c r="J185"/>
  <c r="I185"/>
  <c r="H185"/>
  <c r="J184"/>
  <c r="I184"/>
  <c r="H184"/>
  <c r="J183"/>
  <c r="I183"/>
  <c r="H183"/>
  <c r="J182"/>
  <c r="I182"/>
  <c r="H182"/>
  <c r="J181"/>
  <c r="I181"/>
  <c r="H181"/>
  <c r="J180"/>
  <c r="I180"/>
  <c r="H180"/>
  <c r="J179"/>
  <c r="I179"/>
  <c r="H179"/>
  <c r="J178"/>
  <c r="I178"/>
  <c r="H178"/>
  <c r="J177"/>
  <c r="I177"/>
  <c r="H177"/>
  <c r="J176"/>
  <c r="I176"/>
  <c r="H176"/>
  <c r="J175"/>
  <c r="I175"/>
  <c r="H175"/>
  <c r="J174"/>
  <c r="I174"/>
  <c r="H174"/>
  <c r="J173"/>
  <c r="I173"/>
  <c r="H173"/>
  <c r="J172"/>
  <c r="I172"/>
  <c r="H172"/>
  <c r="J171"/>
  <c r="I171"/>
  <c r="H171"/>
  <c r="J170"/>
  <c r="I170"/>
  <c r="H170"/>
  <c r="J169"/>
  <c r="I169"/>
  <c r="H169"/>
  <c r="J168"/>
  <c r="I168"/>
  <c r="H168"/>
  <c r="J167"/>
  <c r="I167"/>
  <c r="H167"/>
  <c r="J166"/>
  <c r="I166"/>
  <c r="H166"/>
  <c r="J165"/>
  <c r="I165"/>
  <c r="H165"/>
  <c r="J164"/>
  <c r="I164"/>
  <c r="H164"/>
  <c r="J163"/>
  <c r="I163"/>
  <c r="H163"/>
  <c r="J162"/>
  <c r="I162"/>
  <c r="H162"/>
  <c r="J161"/>
  <c r="I161"/>
  <c r="H161"/>
  <c r="J160"/>
  <c r="I160"/>
  <c r="H160"/>
  <c r="J159"/>
  <c r="I159"/>
  <c r="H159"/>
  <c r="J158"/>
  <c r="I158"/>
  <c r="H158"/>
  <c r="J157"/>
  <c r="I157"/>
  <c r="H157"/>
  <c r="J156"/>
  <c r="I156"/>
  <c r="H156"/>
  <c r="J155"/>
  <c r="I155"/>
  <c r="H155"/>
  <c r="J154"/>
  <c r="I154"/>
  <c r="H154"/>
  <c r="J153"/>
  <c r="I153"/>
  <c r="H153"/>
  <c r="J152"/>
  <c r="I152"/>
  <c r="H152"/>
  <c r="J151"/>
  <c r="I151"/>
  <c r="H151"/>
  <c r="J150"/>
  <c r="I150"/>
  <c r="H150"/>
  <c r="J149"/>
  <c r="I149"/>
  <c r="H149"/>
  <c r="J148"/>
  <c r="I148"/>
  <c r="H148"/>
  <c r="J147"/>
  <c r="I147"/>
  <c r="H147"/>
  <c r="J146"/>
  <c r="I146"/>
  <c r="H146"/>
  <c r="J145"/>
  <c r="I145"/>
  <c r="H145"/>
  <c r="J144"/>
  <c r="I144"/>
  <c r="H144"/>
  <c r="J143"/>
  <c r="I143"/>
  <c r="H143"/>
  <c r="J142"/>
  <c r="I142"/>
  <c r="H142"/>
  <c r="J141"/>
  <c r="I141"/>
  <c r="H141"/>
  <c r="J140"/>
  <c r="I140"/>
  <c r="H140"/>
  <c r="J139"/>
  <c r="I139"/>
  <c r="H139"/>
  <c r="J138"/>
  <c r="I138"/>
  <c r="H138"/>
  <c r="J137"/>
  <c r="I137"/>
  <c r="H137"/>
  <c r="J136"/>
  <c r="I136"/>
  <c r="H136"/>
  <c r="J135"/>
  <c r="I135"/>
  <c r="H135"/>
  <c r="J134"/>
  <c r="I134"/>
  <c r="H134"/>
  <c r="J133"/>
  <c r="I133"/>
  <c r="H133"/>
  <c r="J132"/>
  <c r="I132"/>
  <c r="H132"/>
  <c r="J131"/>
  <c r="I131"/>
  <c r="H131"/>
  <c r="J130"/>
  <c r="I130"/>
  <c r="H130"/>
  <c r="J129"/>
  <c r="I129"/>
  <c r="H129"/>
  <c r="J128"/>
  <c r="I128"/>
  <c r="H128"/>
  <c r="J127"/>
  <c r="I127"/>
  <c r="H127"/>
  <c r="J126"/>
  <c r="I126"/>
  <c r="H126"/>
  <c r="J125"/>
  <c r="I125"/>
  <c r="H125"/>
  <c r="J124"/>
  <c r="I124"/>
  <c r="H124"/>
  <c r="J123"/>
  <c r="I123"/>
  <c r="H123"/>
  <c r="J122"/>
  <c r="I122"/>
  <c r="H122"/>
  <c r="J121"/>
  <c r="I121"/>
  <c r="H121"/>
  <c r="J120"/>
  <c r="I120"/>
  <c r="H120"/>
  <c r="J119"/>
  <c r="I119"/>
  <c r="H119"/>
  <c r="J118"/>
  <c r="I118"/>
  <c r="H118"/>
  <c r="J117"/>
  <c r="I117"/>
  <c r="H117"/>
  <c r="J116"/>
  <c r="I116"/>
  <c r="H116"/>
  <c r="J115"/>
  <c r="I115"/>
  <c r="H115"/>
  <c r="J114"/>
  <c r="I114"/>
  <c r="H114"/>
  <c r="J113"/>
  <c r="I113"/>
  <c r="H113"/>
  <c r="J112"/>
  <c r="I112"/>
  <c r="H112"/>
  <c r="J111"/>
  <c r="I111"/>
  <c r="H111"/>
  <c r="J110"/>
  <c r="I110"/>
  <c r="H110"/>
  <c r="J109"/>
  <c r="I109"/>
  <c r="H109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J101"/>
  <c r="I101"/>
  <c r="H101"/>
  <c r="J100"/>
  <c r="I100"/>
  <c r="H100"/>
  <c r="J99"/>
  <c r="I99"/>
  <c r="H99"/>
  <c r="J98"/>
  <c r="I98"/>
  <c r="H98"/>
  <c r="J97"/>
  <c r="I97"/>
  <c r="H97"/>
  <c r="J96"/>
  <c r="I96"/>
  <c r="H96"/>
  <c r="J95"/>
  <c r="I95"/>
  <c r="H95"/>
  <c r="J94"/>
  <c r="I94"/>
  <c r="H94"/>
  <c r="J93"/>
  <c r="I93"/>
  <c r="H93"/>
  <c r="J92"/>
  <c r="I92"/>
  <c r="H92"/>
  <c r="J91"/>
  <c r="I91"/>
  <c r="H91"/>
  <c r="J90"/>
  <c r="I90"/>
  <c r="H90"/>
  <c r="J89"/>
  <c r="I89"/>
  <c r="H89"/>
  <c r="J88"/>
  <c r="I88"/>
  <c r="H88"/>
  <c r="J87"/>
  <c r="I87"/>
  <c r="H87"/>
  <c r="J86"/>
  <c r="I86"/>
  <c r="H86"/>
  <c r="J85"/>
  <c r="I85"/>
  <c r="H85"/>
  <c r="J84"/>
  <c r="I84"/>
  <c r="H84"/>
  <c r="J83"/>
  <c r="I83"/>
  <c r="H83"/>
  <c r="J82"/>
  <c r="I82"/>
  <c r="H82"/>
  <c r="J81"/>
  <c r="I81"/>
  <c r="H81"/>
  <c r="J80"/>
  <c r="I80"/>
  <c r="H80"/>
  <c r="J79"/>
  <c r="I79"/>
  <c r="H79"/>
  <c r="J78"/>
  <c r="I78"/>
  <c r="H78"/>
  <c r="J77"/>
  <c r="I77"/>
  <c r="H77"/>
  <c r="J76"/>
  <c r="I76"/>
  <c r="H76"/>
  <c r="J75"/>
  <c r="I75"/>
  <c r="H75"/>
  <c r="J74"/>
  <c r="I74"/>
  <c r="H74"/>
  <c r="J73"/>
  <c r="I73"/>
  <c r="H73"/>
  <c r="J72"/>
  <c r="I72"/>
  <c r="H72"/>
  <c r="J71"/>
  <c r="I71"/>
  <c r="H71"/>
  <c r="J70"/>
  <c r="I70"/>
  <c r="H70"/>
  <c r="J69"/>
  <c r="I69"/>
  <c r="H69"/>
  <c r="J68"/>
  <c r="I68"/>
  <c r="H68"/>
  <c r="J67"/>
  <c r="I67"/>
  <c r="H67"/>
  <c r="J66"/>
  <c r="I66"/>
  <c r="H66"/>
  <c r="J65"/>
  <c r="I65"/>
  <c r="H65"/>
  <c r="J64"/>
  <c r="I64"/>
  <c r="H64"/>
  <c r="J63"/>
  <c r="I63"/>
  <c r="H63"/>
  <c r="J62"/>
  <c r="I62"/>
  <c r="H62"/>
  <c r="J61"/>
  <c r="I61"/>
  <c r="H61"/>
  <c r="J60"/>
  <c r="I60"/>
  <c r="H60"/>
  <c r="J59"/>
  <c r="I59"/>
  <c r="H59"/>
  <c r="J58"/>
  <c r="I58"/>
  <c r="H58"/>
  <c r="J57"/>
  <c r="I57"/>
  <c r="H57"/>
  <c r="J56"/>
  <c r="I56"/>
  <c r="H56"/>
  <c r="J55"/>
  <c r="I55"/>
  <c r="H55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5"/>
  <c r="I45"/>
  <c r="H45"/>
  <c r="J44"/>
  <c r="I44"/>
  <c r="H44"/>
  <c r="J43"/>
  <c r="I43"/>
  <c r="H43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M210" i="3"/>
  <c r="L210"/>
  <c r="K210"/>
  <c r="M209"/>
  <c r="L209"/>
  <c r="K209"/>
  <c r="M208"/>
  <c r="L208"/>
  <c r="K208"/>
  <c r="M207"/>
  <c r="L207"/>
  <c r="K207"/>
  <c r="M206"/>
  <c r="L206"/>
  <c r="K206"/>
  <c r="M205"/>
  <c r="L205"/>
  <c r="K205"/>
  <c r="M204"/>
  <c r="L204"/>
  <c r="K204"/>
  <c r="M203"/>
  <c r="L203"/>
  <c r="K203"/>
  <c r="M202"/>
  <c r="L202"/>
  <c r="K202"/>
  <c r="M201"/>
  <c r="L201"/>
  <c r="K201"/>
  <c r="M200"/>
  <c r="L200"/>
  <c r="K200"/>
  <c r="M199"/>
  <c r="L199"/>
  <c r="K199"/>
  <c r="M198"/>
  <c r="L198"/>
  <c r="K198"/>
  <c r="M197"/>
  <c r="L197"/>
  <c r="K197"/>
  <c r="M196"/>
  <c r="L196"/>
  <c r="K196"/>
  <c r="M195"/>
  <c r="L195"/>
  <c r="K195"/>
  <c r="M194"/>
  <c r="L194"/>
  <c r="K194"/>
  <c r="M193"/>
  <c r="L193"/>
  <c r="K193"/>
  <c r="M192"/>
  <c r="L192"/>
  <c r="K192"/>
  <c r="M191"/>
  <c r="L191"/>
  <c r="K191"/>
  <c r="M190"/>
  <c r="L190"/>
  <c r="K190"/>
  <c r="M189"/>
  <c r="L189"/>
  <c r="K189"/>
  <c r="M188"/>
  <c r="L188"/>
  <c r="K188"/>
  <c r="M187"/>
  <c r="L187"/>
  <c r="K187"/>
  <c r="M186"/>
  <c r="L186"/>
  <c r="K186"/>
  <c r="M185"/>
  <c r="L185"/>
  <c r="K185"/>
  <c r="M184"/>
  <c r="L184"/>
  <c r="K184"/>
  <c r="M183"/>
  <c r="L183"/>
  <c r="K183"/>
  <c r="M182"/>
  <c r="L182"/>
  <c r="K182"/>
  <c r="M181"/>
  <c r="L181"/>
  <c r="K181"/>
  <c r="M180"/>
  <c r="L180"/>
  <c r="K180"/>
  <c r="M179"/>
  <c r="L179"/>
  <c r="K179"/>
  <c r="M178"/>
  <c r="L178"/>
  <c r="K178"/>
  <c r="M177"/>
  <c r="L177"/>
  <c r="K177"/>
  <c r="M176"/>
  <c r="L176"/>
  <c r="K176"/>
  <c r="M175"/>
  <c r="L175"/>
  <c r="K175"/>
  <c r="M174"/>
  <c r="L174"/>
  <c r="K174"/>
  <c r="M173"/>
  <c r="L173"/>
  <c r="K173"/>
  <c r="M172"/>
  <c r="L172"/>
  <c r="K172"/>
  <c r="M171"/>
  <c r="L171"/>
  <c r="K171"/>
  <c r="M170"/>
  <c r="L170"/>
  <c r="K170"/>
  <c r="M169"/>
  <c r="L169"/>
  <c r="K169"/>
  <c r="M168"/>
  <c r="L168"/>
  <c r="K168"/>
  <c r="M167"/>
  <c r="L167"/>
  <c r="K167"/>
  <c r="M166"/>
  <c r="L166"/>
  <c r="K166"/>
  <c r="M165"/>
  <c r="L165"/>
  <c r="K165"/>
  <c r="M164"/>
  <c r="L164"/>
  <c r="K164"/>
  <c r="M163"/>
  <c r="L163"/>
  <c r="K163"/>
  <c r="M162"/>
  <c r="L162"/>
  <c r="K162"/>
  <c r="M161"/>
  <c r="L161"/>
  <c r="K161"/>
  <c r="M160"/>
  <c r="L160"/>
  <c r="K160"/>
  <c r="M159"/>
  <c r="L159"/>
  <c r="K159"/>
  <c r="M158"/>
  <c r="L158"/>
  <c r="K158"/>
  <c r="M157"/>
  <c r="L157"/>
  <c r="K157"/>
  <c r="M156"/>
  <c r="L156"/>
  <c r="K156"/>
  <c r="M155"/>
  <c r="L155"/>
  <c r="K155"/>
  <c r="M154"/>
  <c r="L154"/>
  <c r="K154"/>
  <c r="M153"/>
  <c r="L153"/>
  <c r="K153"/>
  <c r="M152"/>
  <c r="L152"/>
  <c r="K152"/>
  <c r="M151"/>
  <c r="L151"/>
  <c r="K151"/>
  <c r="M150"/>
  <c r="L150"/>
  <c r="K150"/>
  <c r="M149"/>
  <c r="L149"/>
  <c r="K149"/>
  <c r="M148"/>
  <c r="L148"/>
  <c r="K148"/>
  <c r="M147"/>
  <c r="L147"/>
  <c r="K147"/>
  <c r="M146"/>
  <c r="L146"/>
  <c r="K146"/>
  <c r="M145"/>
  <c r="L145"/>
  <c r="K145"/>
  <c r="M144"/>
  <c r="L144"/>
  <c r="K144"/>
  <c r="M143"/>
  <c r="L143"/>
  <c r="K143"/>
  <c r="M142"/>
  <c r="L142"/>
  <c r="K142"/>
  <c r="M141"/>
  <c r="L141"/>
  <c r="K141"/>
  <c r="M140"/>
  <c r="L140"/>
  <c r="K140"/>
  <c r="M139"/>
  <c r="L139"/>
  <c r="K139"/>
  <c r="M138"/>
  <c r="L138"/>
  <c r="K138"/>
  <c r="M137"/>
  <c r="L137"/>
  <c r="K137"/>
  <c r="M136"/>
  <c r="L136"/>
  <c r="K136"/>
  <c r="M135"/>
  <c r="L135"/>
  <c r="K135"/>
  <c r="M134"/>
  <c r="L134"/>
  <c r="K134"/>
  <c r="M133"/>
  <c r="L133"/>
  <c r="K133"/>
  <c r="M132"/>
  <c r="L132"/>
  <c r="K132"/>
  <c r="M131"/>
  <c r="L131"/>
  <c r="K131"/>
  <c r="M130"/>
  <c r="L130"/>
  <c r="K130"/>
  <c r="M129"/>
  <c r="L129"/>
  <c r="K129"/>
  <c r="M128"/>
  <c r="L128"/>
  <c r="K128"/>
  <c r="M127"/>
  <c r="L127"/>
  <c r="K127"/>
  <c r="M126"/>
  <c r="L126"/>
  <c r="K126"/>
  <c r="M125"/>
  <c r="L125"/>
  <c r="K125"/>
  <c r="M124"/>
  <c r="L124"/>
  <c r="K124"/>
  <c r="M123"/>
  <c r="L123"/>
  <c r="K123"/>
  <c r="M122"/>
  <c r="L122"/>
  <c r="K122"/>
  <c r="M121"/>
  <c r="L121"/>
  <c r="K121"/>
  <c r="M120"/>
  <c r="L120"/>
  <c r="K120"/>
  <c r="M119"/>
  <c r="L119"/>
  <c r="K119"/>
  <c r="M118"/>
  <c r="L118"/>
  <c r="K118"/>
  <c r="M117"/>
  <c r="L117"/>
  <c r="K117"/>
  <c r="M116"/>
  <c r="L116"/>
  <c r="K116"/>
  <c r="M115"/>
  <c r="L115"/>
  <c r="K115"/>
  <c r="M114"/>
  <c r="L114"/>
  <c r="K114"/>
  <c r="M113"/>
  <c r="L113"/>
  <c r="K113"/>
  <c r="M112"/>
  <c r="L112"/>
  <c r="K112"/>
  <c r="M111"/>
  <c r="L111"/>
  <c r="K111"/>
  <c r="M110"/>
  <c r="L110"/>
  <c r="K110"/>
  <c r="M109"/>
  <c r="L109"/>
  <c r="K109"/>
  <c r="M108"/>
  <c r="L108"/>
  <c r="K108"/>
  <c r="M107"/>
  <c r="L107"/>
  <c r="K107"/>
  <c r="M106"/>
  <c r="L106"/>
  <c r="K106"/>
  <c r="M105"/>
  <c r="L105"/>
  <c r="K105"/>
  <c r="M104"/>
  <c r="L104"/>
  <c r="K104"/>
  <c r="M103"/>
  <c r="L103"/>
  <c r="K103"/>
  <c r="M102"/>
  <c r="L102"/>
  <c r="K102"/>
  <c r="M101"/>
  <c r="L101"/>
  <c r="K101"/>
  <c r="M100"/>
  <c r="L100"/>
  <c r="K100"/>
  <c r="M99"/>
  <c r="L99"/>
  <c r="K99"/>
  <c r="M98"/>
  <c r="L98"/>
  <c r="K98"/>
  <c r="M97"/>
  <c r="L97"/>
  <c r="K97"/>
  <c r="M96"/>
  <c r="L96"/>
  <c r="K96"/>
  <c r="M95"/>
  <c r="L95"/>
  <c r="K95"/>
  <c r="M94"/>
  <c r="L94"/>
  <c r="K94"/>
  <c r="M93"/>
  <c r="L93"/>
  <c r="K93"/>
  <c r="M92"/>
  <c r="L92"/>
  <c r="K92"/>
  <c r="M91"/>
  <c r="L91"/>
  <c r="K91"/>
  <c r="M90"/>
  <c r="L90"/>
  <c r="K90"/>
  <c r="M89"/>
  <c r="L89"/>
  <c r="K89"/>
  <c r="M88"/>
  <c r="L88"/>
  <c r="K88"/>
  <c r="M87"/>
  <c r="L87"/>
  <c r="K87"/>
  <c r="M86"/>
  <c r="L86"/>
  <c r="K86"/>
  <c r="M85"/>
  <c r="L85"/>
  <c r="K85"/>
  <c r="M84"/>
  <c r="L84"/>
  <c r="K84"/>
  <c r="M83"/>
  <c r="L83"/>
  <c r="K83"/>
  <c r="M82"/>
  <c r="L82"/>
  <c r="K82"/>
  <c r="M81"/>
  <c r="L81"/>
  <c r="K81"/>
  <c r="M80"/>
  <c r="L80"/>
  <c r="K80"/>
  <c r="M79"/>
  <c r="L79"/>
  <c r="K79"/>
  <c r="M78"/>
  <c r="L78"/>
  <c r="K78"/>
  <c r="M77"/>
  <c r="L77"/>
  <c r="K77"/>
  <c r="M76"/>
  <c r="L76"/>
  <c r="K76"/>
  <c r="M75"/>
  <c r="L75"/>
  <c r="K75"/>
  <c r="M74"/>
  <c r="L74"/>
  <c r="K74"/>
  <c r="M73"/>
  <c r="L73"/>
  <c r="K73"/>
  <c r="M72"/>
  <c r="L72"/>
  <c r="K72"/>
  <c r="M71"/>
  <c r="L71"/>
  <c r="K71"/>
  <c r="M70"/>
  <c r="L70"/>
  <c r="K70"/>
  <c r="M69"/>
  <c r="L69"/>
  <c r="K69"/>
  <c r="M68"/>
  <c r="L68"/>
  <c r="K68"/>
  <c r="M67"/>
  <c r="L67"/>
  <c r="K67"/>
  <c r="M66"/>
  <c r="L66"/>
  <c r="K66"/>
  <c r="M65"/>
  <c r="L65"/>
  <c r="K65"/>
  <c r="M64"/>
  <c r="L64"/>
  <c r="K64"/>
  <c r="M63"/>
  <c r="L63"/>
  <c r="K63"/>
  <c r="M62"/>
  <c r="L62"/>
  <c r="K62"/>
  <c r="M61"/>
  <c r="L61"/>
  <c r="K61"/>
  <c r="M60"/>
  <c r="L60"/>
  <c r="K60"/>
  <c r="M59"/>
  <c r="L59"/>
  <c r="K59"/>
  <c r="M58"/>
  <c r="L58"/>
  <c r="K58"/>
  <c r="M57"/>
  <c r="L57"/>
  <c r="K57"/>
  <c r="M56"/>
  <c r="L56"/>
  <c r="K56"/>
  <c r="M55"/>
  <c r="L55"/>
  <c r="K55"/>
  <c r="M54"/>
  <c r="L54"/>
  <c r="K54"/>
  <c r="M53"/>
  <c r="L53"/>
  <c r="K53"/>
  <c r="M52"/>
  <c r="L52"/>
  <c r="K52"/>
  <c r="M51"/>
  <c r="L51"/>
  <c r="K51"/>
  <c r="M50"/>
  <c r="L50"/>
  <c r="K50"/>
  <c r="M49"/>
  <c r="L49"/>
  <c r="K49"/>
  <c r="M48"/>
  <c r="L48"/>
  <c r="K48"/>
  <c r="M47"/>
  <c r="L47"/>
  <c r="K47"/>
  <c r="M46"/>
  <c r="L46"/>
  <c r="K46"/>
  <c r="M45"/>
  <c r="L45"/>
  <c r="K45"/>
  <c r="M44"/>
  <c r="L44"/>
  <c r="K44"/>
  <c r="M43"/>
  <c r="L43"/>
  <c r="K43"/>
  <c r="M42"/>
  <c r="L42"/>
  <c r="K42"/>
  <c r="M41"/>
  <c r="L41"/>
  <c r="K41"/>
  <c r="M40"/>
  <c r="L40"/>
  <c r="K40"/>
  <c r="M39"/>
  <c r="L39"/>
  <c r="K39"/>
  <c r="M38"/>
  <c r="L38"/>
  <c r="K38"/>
  <c r="M37"/>
  <c r="L37"/>
  <c r="K37"/>
  <c r="M36"/>
  <c r="L36"/>
  <c r="K36"/>
  <c r="M35"/>
  <c r="L35"/>
  <c r="K35"/>
  <c r="M34"/>
  <c r="L34"/>
  <c r="K34"/>
  <c r="M33"/>
  <c r="L33"/>
  <c r="K33"/>
  <c r="M32"/>
  <c r="L32"/>
  <c r="K32"/>
  <c r="M31"/>
  <c r="L31"/>
  <c r="K31"/>
  <c r="M30"/>
  <c r="L30"/>
  <c r="K30"/>
  <c r="M29"/>
  <c r="L29"/>
  <c r="K29"/>
  <c r="M28"/>
  <c r="L28"/>
  <c r="K28"/>
  <c r="M27"/>
  <c r="L27"/>
  <c r="K27"/>
  <c r="M26"/>
  <c r="L26"/>
  <c r="K26"/>
  <c r="M25"/>
  <c r="L25"/>
  <c r="K25"/>
  <c r="M24"/>
  <c r="L24"/>
  <c r="K24"/>
  <c r="M23"/>
  <c r="L23"/>
  <c r="K23"/>
  <c r="M22"/>
  <c r="L22"/>
  <c r="K22"/>
  <c r="M21"/>
  <c r="L21"/>
  <c r="K21"/>
  <c r="M20"/>
  <c r="L20"/>
  <c r="K20"/>
  <c r="M19"/>
  <c r="L19"/>
  <c r="K19"/>
  <c r="M18"/>
  <c r="L18"/>
  <c r="K18"/>
  <c r="M17"/>
  <c r="L17"/>
  <c r="K17"/>
  <c r="M16"/>
  <c r="L16"/>
  <c r="K16"/>
  <c r="M15"/>
  <c r="L15"/>
  <c r="K15"/>
  <c r="M14"/>
  <c r="L14"/>
  <c r="K14"/>
  <c r="M13"/>
  <c r="L13"/>
  <c r="K13"/>
  <c r="M12"/>
  <c r="L12"/>
  <c r="K12"/>
  <c r="M11"/>
  <c r="L11"/>
  <c r="K11"/>
  <c r="F210" i="8"/>
  <c r="E210"/>
  <c r="D210"/>
  <c r="C210"/>
  <c r="B210"/>
  <c r="A210"/>
  <c r="F209"/>
  <c r="E209"/>
  <c r="D209"/>
  <c r="C209"/>
  <c r="B209"/>
  <c r="G209" s="1"/>
  <c r="A209"/>
  <c r="F208"/>
  <c r="E208"/>
  <c r="D208"/>
  <c r="C208"/>
  <c r="B208"/>
  <c r="G208" s="1"/>
  <c r="A208"/>
  <c r="F207"/>
  <c r="E207"/>
  <c r="D207"/>
  <c r="C207"/>
  <c r="B207"/>
  <c r="G207" s="1"/>
  <c r="A207"/>
  <c r="F206"/>
  <c r="E206"/>
  <c r="D206"/>
  <c r="C206"/>
  <c r="B206"/>
  <c r="G206" s="1"/>
  <c r="A206"/>
  <c r="F205"/>
  <c r="E205"/>
  <c r="D205"/>
  <c r="C205"/>
  <c r="B205"/>
  <c r="G205" s="1"/>
  <c r="A205"/>
  <c r="F204"/>
  <c r="E204"/>
  <c r="D204"/>
  <c r="C204"/>
  <c r="B204"/>
  <c r="G204" s="1"/>
  <c r="A204"/>
  <c r="F203"/>
  <c r="E203"/>
  <c r="D203"/>
  <c r="C203"/>
  <c r="B203"/>
  <c r="G203" s="1"/>
  <c r="A203"/>
  <c r="F202"/>
  <c r="E202"/>
  <c r="D202"/>
  <c r="C202"/>
  <c r="B202"/>
  <c r="G202" s="1"/>
  <c r="A202"/>
  <c r="F201"/>
  <c r="E201"/>
  <c r="D201"/>
  <c r="C201"/>
  <c r="B201"/>
  <c r="G201" s="1"/>
  <c r="A201"/>
  <c r="F200"/>
  <c r="E200"/>
  <c r="D200"/>
  <c r="C200"/>
  <c r="B200"/>
  <c r="G200" s="1"/>
  <c r="A200"/>
  <c r="F199"/>
  <c r="E199"/>
  <c r="D199"/>
  <c r="C199"/>
  <c r="B199"/>
  <c r="G199" s="1"/>
  <c r="A199"/>
  <c r="F198"/>
  <c r="E198"/>
  <c r="D198"/>
  <c r="C198"/>
  <c r="B198"/>
  <c r="G198" s="1"/>
  <c r="A198"/>
  <c r="F197"/>
  <c r="E197"/>
  <c r="D197"/>
  <c r="C197"/>
  <c r="B197"/>
  <c r="G197" s="1"/>
  <c r="A197"/>
  <c r="F196"/>
  <c r="E196"/>
  <c r="D196"/>
  <c r="C196"/>
  <c r="B196"/>
  <c r="G196" s="1"/>
  <c r="A196"/>
  <c r="F195"/>
  <c r="E195"/>
  <c r="D195"/>
  <c r="C195"/>
  <c r="B195"/>
  <c r="G195" s="1"/>
  <c r="A195"/>
  <c r="F194"/>
  <c r="E194"/>
  <c r="D194"/>
  <c r="C194"/>
  <c r="B194"/>
  <c r="G194" s="1"/>
  <c r="A194"/>
  <c r="F193"/>
  <c r="E193"/>
  <c r="D193"/>
  <c r="C193"/>
  <c r="B193"/>
  <c r="G193" s="1"/>
  <c r="A193"/>
  <c r="F192"/>
  <c r="E192"/>
  <c r="D192"/>
  <c r="C192"/>
  <c r="B192"/>
  <c r="G192" s="1"/>
  <c r="A192"/>
  <c r="F191"/>
  <c r="E191"/>
  <c r="D191"/>
  <c r="C191"/>
  <c r="B191"/>
  <c r="G191" s="1"/>
  <c r="A191"/>
  <c r="F190"/>
  <c r="E190"/>
  <c r="D190"/>
  <c r="C190"/>
  <c r="B190"/>
  <c r="G190" s="1"/>
  <c r="A190"/>
  <c r="F189"/>
  <c r="E189"/>
  <c r="D189"/>
  <c r="C189"/>
  <c r="B189"/>
  <c r="G189" s="1"/>
  <c r="A189"/>
  <c r="F188"/>
  <c r="E188"/>
  <c r="D188"/>
  <c r="C188"/>
  <c r="B188"/>
  <c r="G188" s="1"/>
  <c r="A188"/>
  <c r="F187"/>
  <c r="E187"/>
  <c r="D187"/>
  <c r="C187"/>
  <c r="B187"/>
  <c r="G187" s="1"/>
  <c r="A187"/>
  <c r="F186"/>
  <c r="E186"/>
  <c r="D186"/>
  <c r="C186"/>
  <c r="B186"/>
  <c r="G186" s="1"/>
  <c r="A186"/>
  <c r="F185"/>
  <c r="E185"/>
  <c r="D185"/>
  <c r="C185"/>
  <c r="B185"/>
  <c r="G185" s="1"/>
  <c r="A185"/>
  <c r="F184"/>
  <c r="E184"/>
  <c r="D184"/>
  <c r="C184"/>
  <c r="B184"/>
  <c r="G184" s="1"/>
  <c r="A184"/>
  <c r="F183"/>
  <c r="E183"/>
  <c r="D183"/>
  <c r="C183"/>
  <c r="B183"/>
  <c r="G183" s="1"/>
  <c r="A183"/>
  <c r="F182"/>
  <c r="E182"/>
  <c r="D182"/>
  <c r="C182"/>
  <c r="B182"/>
  <c r="G182" s="1"/>
  <c r="A182"/>
  <c r="F181"/>
  <c r="E181"/>
  <c r="D181"/>
  <c r="C181"/>
  <c r="B181"/>
  <c r="G181" s="1"/>
  <c r="A181"/>
  <c r="F180"/>
  <c r="E180"/>
  <c r="D180"/>
  <c r="C180"/>
  <c r="B180"/>
  <c r="G180" s="1"/>
  <c r="A180"/>
  <c r="F179"/>
  <c r="E179"/>
  <c r="D179"/>
  <c r="C179"/>
  <c r="B179"/>
  <c r="G179" s="1"/>
  <c r="A179"/>
  <c r="F178"/>
  <c r="E178"/>
  <c r="D178"/>
  <c r="C178"/>
  <c r="B178"/>
  <c r="G178" s="1"/>
  <c r="A178"/>
  <c r="F177"/>
  <c r="E177"/>
  <c r="D177"/>
  <c r="C177"/>
  <c r="B177"/>
  <c r="G177" s="1"/>
  <c r="A177"/>
  <c r="F176"/>
  <c r="E176"/>
  <c r="D176"/>
  <c r="C176"/>
  <c r="B176"/>
  <c r="G176" s="1"/>
  <c r="A176"/>
  <c r="F175"/>
  <c r="E175"/>
  <c r="D175"/>
  <c r="C175"/>
  <c r="B175"/>
  <c r="G175" s="1"/>
  <c r="A175"/>
  <c r="F174"/>
  <c r="E174"/>
  <c r="D174"/>
  <c r="C174"/>
  <c r="B174"/>
  <c r="G174" s="1"/>
  <c r="A174"/>
  <c r="F173"/>
  <c r="E173"/>
  <c r="D173"/>
  <c r="C173"/>
  <c r="B173"/>
  <c r="G173" s="1"/>
  <c r="A173"/>
  <c r="F172"/>
  <c r="E172"/>
  <c r="D172"/>
  <c r="C172"/>
  <c r="B172"/>
  <c r="G172" s="1"/>
  <c r="A172"/>
  <c r="F171"/>
  <c r="E171"/>
  <c r="D171"/>
  <c r="C171"/>
  <c r="B171"/>
  <c r="G171" s="1"/>
  <c r="A171"/>
  <c r="F170"/>
  <c r="E170"/>
  <c r="D170"/>
  <c r="C170"/>
  <c r="B170"/>
  <c r="G170" s="1"/>
  <c r="A170"/>
  <c r="F169"/>
  <c r="E169"/>
  <c r="D169"/>
  <c r="C169"/>
  <c r="B169"/>
  <c r="G169" s="1"/>
  <c r="A169"/>
  <c r="F168"/>
  <c r="E168"/>
  <c r="D168"/>
  <c r="C168"/>
  <c r="B168"/>
  <c r="G168" s="1"/>
  <c r="A168"/>
  <c r="F167"/>
  <c r="E167"/>
  <c r="D167"/>
  <c r="C167"/>
  <c r="B167"/>
  <c r="G167" s="1"/>
  <c r="A167"/>
  <c r="F166"/>
  <c r="E166"/>
  <c r="D166"/>
  <c r="C166"/>
  <c r="B166"/>
  <c r="G166" s="1"/>
  <c r="A166"/>
  <c r="F165"/>
  <c r="E165"/>
  <c r="D165"/>
  <c r="C165"/>
  <c r="B165"/>
  <c r="G165" s="1"/>
  <c r="A165"/>
  <c r="F164"/>
  <c r="E164"/>
  <c r="D164"/>
  <c r="C164"/>
  <c r="B164"/>
  <c r="G164" s="1"/>
  <c r="A164"/>
  <c r="F163"/>
  <c r="E163"/>
  <c r="D163"/>
  <c r="C163"/>
  <c r="B163"/>
  <c r="G163" s="1"/>
  <c r="A163"/>
  <c r="F162"/>
  <c r="E162"/>
  <c r="D162"/>
  <c r="C162"/>
  <c r="B162"/>
  <c r="G162" s="1"/>
  <c r="A162"/>
  <c r="F161"/>
  <c r="E161"/>
  <c r="D161"/>
  <c r="C161"/>
  <c r="B161"/>
  <c r="G161" s="1"/>
  <c r="A161"/>
  <c r="F160"/>
  <c r="E160"/>
  <c r="D160"/>
  <c r="C160"/>
  <c r="B160"/>
  <c r="G160" s="1"/>
  <c r="A160"/>
  <c r="F159"/>
  <c r="E159"/>
  <c r="D159"/>
  <c r="C159"/>
  <c r="B159"/>
  <c r="G159" s="1"/>
  <c r="A159"/>
  <c r="F158"/>
  <c r="E158"/>
  <c r="D158"/>
  <c r="C158"/>
  <c r="B158"/>
  <c r="G158" s="1"/>
  <c r="A158"/>
  <c r="F157"/>
  <c r="E157"/>
  <c r="D157"/>
  <c r="C157"/>
  <c r="B157"/>
  <c r="G157" s="1"/>
  <c r="A157"/>
  <c r="F156"/>
  <c r="E156"/>
  <c r="D156"/>
  <c r="C156"/>
  <c r="B156"/>
  <c r="G156" s="1"/>
  <c r="A156"/>
  <c r="F155"/>
  <c r="E155"/>
  <c r="D155"/>
  <c r="C155"/>
  <c r="B155"/>
  <c r="G155" s="1"/>
  <c r="A155"/>
  <c r="F154"/>
  <c r="E154"/>
  <c r="D154"/>
  <c r="C154"/>
  <c r="B154"/>
  <c r="G154" s="1"/>
  <c r="A154"/>
  <c r="F153"/>
  <c r="E153"/>
  <c r="D153"/>
  <c r="C153"/>
  <c r="B153"/>
  <c r="G153" s="1"/>
  <c r="A153"/>
  <c r="F152"/>
  <c r="E152"/>
  <c r="D152"/>
  <c r="C152"/>
  <c r="B152"/>
  <c r="G152" s="1"/>
  <c r="A152"/>
  <c r="F151"/>
  <c r="E151"/>
  <c r="D151"/>
  <c r="C151"/>
  <c r="B151"/>
  <c r="G151" s="1"/>
  <c r="A151"/>
  <c r="F150"/>
  <c r="E150"/>
  <c r="D150"/>
  <c r="C150"/>
  <c r="B150"/>
  <c r="G150" s="1"/>
  <c r="A150"/>
  <c r="F149"/>
  <c r="E149"/>
  <c r="D149"/>
  <c r="C149"/>
  <c r="B149"/>
  <c r="G149" s="1"/>
  <c r="A149"/>
  <c r="F148"/>
  <c r="E148"/>
  <c r="D148"/>
  <c r="C148"/>
  <c r="B148"/>
  <c r="G148" s="1"/>
  <c r="A148"/>
  <c r="F147"/>
  <c r="E147"/>
  <c r="D147"/>
  <c r="C147"/>
  <c r="B147"/>
  <c r="G147" s="1"/>
  <c r="A147"/>
  <c r="F146"/>
  <c r="E146"/>
  <c r="D146"/>
  <c r="C146"/>
  <c r="B146"/>
  <c r="G146" s="1"/>
  <c r="A146"/>
  <c r="F145"/>
  <c r="E145"/>
  <c r="D145"/>
  <c r="C145"/>
  <c r="B145"/>
  <c r="G145" s="1"/>
  <c r="A145"/>
  <c r="F144"/>
  <c r="E144"/>
  <c r="D144"/>
  <c r="C144"/>
  <c r="B144"/>
  <c r="G144" s="1"/>
  <c r="A144"/>
  <c r="F143"/>
  <c r="E143"/>
  <c r="D143"/>
  <c r="C143"/>
  <c r="B143"/>
  <c r="G143" s="1"/>
  <c r="A143"/>
  <c r="F142"/>
  <c r="E142"/>
  <c r="D142"/>
  <c r="C142"/>
  <c r="B142"/>
  <c r="G142" s="1"/>
  <c r="A142"/>
  <c r="F141"/>
  <c r="E141"/>
  <c r="D141"/>
  <c r="C141"/>
  <c r="B141"/>
  <c r="G141" s="1"/>
  <c r="A141"/>
  <c r="F140"/>
  <c r="E140"/>
  <c r="D140"/>
  <c r="C140"/>
  <c r="B140"/>
  <c r="G140" s="1"/>
  <c r="A140"/>
  <c r="F139"/>
  <c r="E139"/>
  <c r="D139"/>
  <c r="C139"/>
  <c r="B139"/>
  <c r="G139" s="1"/>
  <c r="A139"/>
  <c r="F138"/>
  <c r="E138"/>
  <c r="D138"/>
  <c r="C138"/>
  <c r="B138"/>
  <c r="G138" s="1"/>
  <c r="A138"/>
  <c r="F137"/>
  <c r="E137"/>
  <c r="D137"/>
  <c r="C137"/>
  <c r="B137"/>
  <c r="G137" s="1"/>
  <c r="A137"/>
  <c r="F136"/>
  <c r="E136"/>
  <c r="D136"/>
  <c r="C136"/>
  <c r="B136"/>
  <c r="G136" s="1"/>
  <c r="A136"/>
  <c r="F135"/>
  <c r="E135"/>
  <c r="D135"/>
  <c r="C135"/>
  <c r="B135"/>
  <c r="G135" s="1"/>
  <c r="A135"/>
  <c r="F134"/>
  <c r="E134"/>
  <c r="D134"/>
  <c r="C134"/>
  <c r="B134"/>
  <c r="G134" s="1"/>
  <c r="A134"/>
  <c r="F133"/>
  <c r="E133"/>
  <c r="D133"/>
  <c r="C133"/>
  <c r="B133"/>
  <c r="G133" s="1"/>
  <c r="A133"/>
  <c r="F132"/>
  <c r="E132"/>
  <c r="D132"/>
  <c r="C132"/>
  <c r="B132"/>
  <c r="G132" s="1"/>
  <c r="A132"/>
  <c r="F131"/>
  <c r="E131"/>
  <c r="D131"/>
  <c r="C131"/>
  <c r="B131"/>
  <c r="G131" s="1"/>
  <c r="A131"/>
  <c r="F130"/>
  <c r="E130"/>
  <c r="D130"/>
  <c r="C130"/>
  <c r="B130"/>
  <c r="G130" s="1"/>
  <c r="A130"/>
  <c r="F129"/>
  <c r="E129"/>
  <c r="D129"/>
  <c r="C129"/>
  <c r="B129"/>
  <c r="G129" s="1"/>
  <c r="A129"/>
  <c r="F128"/>
  <c r="E128"/>
  <c r="D128"/>
  <c r="C128"/>
  <c r="B128"/>
  <c r="G128" s="1"/>
  <c r="A128"/>
  <c r="F127"/>
  <c r="E127"/>
  <c r="D127"/>
  <c r="C127"/>
  <c r="B127"/>
  <c r="G127" s="1"/>
  <c r="A127"/>
  <c r="F126"/>
  <c r="E126"/>
  <c r="D126"/>
  <c r="C126"/>
  <c r="B126"/>
  <c r="G126" s="1"/>
  <c r="A126"/>
  <c r="F125"/>
  <c r="E125"/>
  <c r="D125"/>
  <c r="C125"/>
  <c r="B125"/>
  <c r="G125" s="1"/>
  <c r="A125"/>
  <c r="F124"/>
  <c r="E124"/>
  <c r="D124"/>
  <c r="C124"/>
  <c r="B124"/>
  <c r="G124" s="1"/>
  <c r="A124"/>
  <c r="F123"/>
  <c r="E123"/>
  <c r="D123"/>
  <c r="C123"/>
  <c r="B123"/>
  <c r="G123" s="1"/>
  <c r="A123"/>
  <c r="F122"/>
  <c r="E122"/>
  <c r="D122"/>
  <c r="C122"/>
  <c r="B122"/>
  <c r="G122" s="1"/>
  <c r="A122"/>
  <c r="F121"/>
  <c r="E121"/>
  <c r="D121"/>
  <c r="C121"/>
  <c r="B121"/>
  <c r="G121" s="1"/>
  <c r="A121"/>
  <c r="F120"/>
  <c r="E120"/>
  <c r="D120"/>
  <c r="C120"/>
  <c r="B120"/>
  <c r="G120" s="1"/>
  <c r="A120"/>
  <c r="F119"/>
  <c r="E119"/>
  <c r="D119"/>
  <c r="C119"/>
  <c r="B119"/>
  <c r="G119" s="1"/>
  <c r="A119"/>
  <c r="F118"/>
  <c r="E118"/>
  <c r="D118"/>
  <c r="C118"/>
  <c r="B118"/>
  <c r="G118" s="1"/>
  <c r="A118"/>
  <c r="F117"/>
  <c r="E117"/>
  <c r="D117"/>
  <c r="C117"/>
  <c r="B117"/>
  <c r="G117" s="1"/>
  <c r="A117"/>
  <c r="F116"/>
  <c r="E116"/>
  <c r="D116"/>
  <c r="C116"/>
  <c r="B116"/>
  <c r="G116" s="1"/>
  <c r="A116"/>
  <c r="F115"/>
  <c r="E115"/>
  <c r="D115"/>
  <c r="C115"/>
  <c r="B115"/>
  <c r="G115" s="1"/>
  <c r="A115"/>
  <c r="F114"/>
  <c r="E114"/>
  <c r="D114"/>
  <c r="C114"/>
  <c r="B114"/>
  <c r="A114"/>
  <c r="F113"/>
  <c r="E113"/>
  <c r="D113"/>
  <c r="C113"/>
  <c r="B113"/>
  <c r="A113"/>
  <c r="F112"/>
  <c r="E112"/>
  <c r="D112"/>
  <c r="C112"/>
  <c r="B112"/>
  <c r="A112"/>
  <c r="F111"/>
  <c r="E111"/>
  <c r="D111"/>
  <c r="C111"/>
  <c r="B111"/>
  <c r="A111"/>
  <c r="F110"/>
  <c r="E110"/>
  <c r="D110"/>
  <c r="C110"/>
  <c r="B110"/>
  <c r="A110"/>
  <c r="F109"/>
  <c r="E109"/>
  <c r="D109"/>
  <c r="C109"/>
  <c r="B109"/>
  <c r="A109"/>
  <c r="F108"/>
  <c r="E108"/>
  <c r="D108"/>
  <c r="C108"/>
  <c r="B108"/>
  <c r="A108"/>
  <c r="F107"/>
  <c r="E107"/>
  <c r="D107"/>
  <c r="C107"/>
  <c r="B107"/>
  <c r="A107"/>
  <c r="F106"/>
  <c r="E106"/>
  <c r="D106"/>
  <c r="C106"/>
  <c r="B106"/>
  <c r="A106"/>
  <c r="F105"/>
  <c r="E105"/>
  <c r="D105"/>
  <c r="C105"/>
  <c r="B105"/>
  <c r="A105"/>
  <c r="F104"/>
  <c r="E104"/>
  <c r="D104"/>
  <c r="C104"/>
  <c r="B104"/>
  <c r="A104"/>
  <c r="F103"/>
  <c r="E103"/>
  <c r="D103"/>
  <c r="C103"/>
  <c r="B103"/>
  <c r="A103"/>
  <c r="F102"/>
  <c r="E102"/>
  <c r="D102"/>
  <c r="C102"/>
  <c r="B102"/>
  <c r="A102"/>
  <c r="F101"/>
  <c r="E101"/>
  <c r="D101"/>
  <c r="C101"/>
  <c r="B101"/>
  <c r="A101"/>
  <c r="F100"/>
  <c r="E100"/>
  <c r="D100"/>
  <c r="C100"/>
  <c r="B100"/>
  <c r="A100"/>
  <c r="F99"/>
  <c r="E99"/>
  <c r="D99"/>
  <c r="C99"/>
  <c r="B99"/>
  <c r="A99"/>
  <c r="F98"/>
  <c r="E98"/>
  <c r="D98"/>
  <c r="C98"/>
  <c r="B98"/>
  <c r="A98"/>
  <c r="F97"/>
  <c r="E97"/>
  <c r="D97"/>
  <c r="C97"/>
  <c r="B97"/>
  <c r="A97"/>
  <c r="F96"/>
  <c r="E96"/>
  <c r="D96"/>
  <c r="C96"/>
  <c r="B96"/>
  <c r="A96"/>
  <c r="F95"/>
  <c r="E95"/>
  <c r="D95"/>
  <c r="C95"/>
  <c r="B95"/>
  <c r="A95"/>
  <c r="F94"/>
  <c r="E94"/>
  <c r="D94"/>
  <c r="C94"/>
  <c r="B94"/>
  <c r="A94"/>
  <c r="F93"/>
  <c r="E93"/>
  <c r="D93"/>
  <c r="C93"/>
  <c r="B93"/>
  <c r="A93"/>
  <c r="F92"/>
  <c r="E92"/>
  <c r="D92"/>
  <c r="C92"/>
  <c r="B92"/>
  <c r="A92"/>
  <c r="F91"/>
  <c r="E91"/>
  <c r="D91"/>
  <c r="C91"/>
  <c r="B91"/>
  <c r="A91"/>
  <c r="F90"/>
  <c r="E90"/>
  <c r="D90"/>
  <c r="C90"/>
  <c r="B90"/>
  <c r="A90"/>
  <c r="F89"/>
  <c r="E89"/>
  <c r="D89"/>
  <c r="C89"/>
  <c r="B89"/>
  <c r="A89"/>
  <c r="F88"/>
  <c r="E88"/>
  <c r="D88"/>
  <c r="C88"/>
  <c r="B88"/>
  <c r="A88"/>
  <c r="F87"/>
  <c r="E87"/>
  <c r="D87"/>
  <c r="C87"/>
  <c r="B87"/>
  <c r="A87"/>
  <c r="F86"/>
  <c r="E86"/>
  <c r="D86"/>
  <c r="C86"/>
  <c r="B86"/>
  <c r="A86"/>
  <c r="F85"/>
  <c r="E85"/>
  <c r="D85"/>
  <c r="C85"/>
  <c r="B85"/>
  <c r="A85"/>
  <c r="F84"/>
  <c r="E84"/>
  <c r="D84"/>
  <c r="C84"/>
  <c r="B84"/>
  <c r="A84"/>
  <c r="F83"/>
  <c r="E83"/>
  <c r="D83"/>
  <c r="C83"/>
  <c r="B83"/>
  <c r="A83"/>
  <c r="F82"/>
  <c r="E82"/>
  <c r="D82"/>
  <c r="C82"/>
  <c r="B82"/>
  <c r="A82"/>
  <c r="F81"/>
  <c r="E81"/>
  <c r="D81"/>
  <c r="C81"/>
  <c r="B81"/>
  <c r="A81"/>
  <c r="F80"/>
  <c r="E80"/>
  <c r="D80"/>
  <c r="C80"/>
  <c r="B80"/>
  <c r="A80"/>
  <c r="F79"/>
  <c r="E79"/>
  <c r="D79"/>
  <c r="C79"/>
  <c r="B79"/>
  <c r="A79"/>
  <c r="F78"/>
  <c r="E78"/>
  <c r="D78"/>
  <c r="C78"/>
  <c r="B78"/>
  <c r="A78"/>
  <c r="F77"/>
  <c r="E77"/>
  <c r="D77"/>
  <c r="C77"/>
  <c r="B77"/>
  <c r="A77"/>
  <c r="F76"/>
  <c r="E76"/>
  <c r="D76"/>
  <c r="C76"/>
  <c r="B76"/>
  <c r="A76"/>
  <c r="F75"/>
  <c r="E75"/>
  <c r="D75"/>
  <c r="C75"/>
  <c r="B75"/>
  <c r="A75"/>
  <c r="F74"/>
  <c r="E74"/>
  <c r="D74"/>
  <c r="C74"/>
  <c r="B74"/>
  <c r="A74"/>
  <c r="F73"/>
  <c r="E73"/>
  <c r="D73"/>
  <c r="C73"/>
  <c r="B73"/>
  <c r="A73"/>
  <c r="F72"/>
  <c r="E72"/>
  <c r="D72"/>
  <c r="C72"/>
  <c r="B72"/>
  <c r="A72"/>
  <c r="F71"/>
  <c r="E71"/>
  <c r="D71"/>
  <c r="C71"/>
  <c r="B71"/>
  <c r="A71"/>
  <c r="F70"/>
  <c r="E70"/>
  <c r="D70"/>
  <c r="C70"/>
  <c r="B70"/>
  <c r="A70"/>
  <c r="F69"/>
  <c r="E69"/>
  <c r="D69"/>
  <c r="C69"/>
  <c r="B69"/>
  <c r="A69"/>
  <c r="F68"/>
  <c r="E68"/>
  <c r="D68"/>
  <c r="C68"/>
  <c r="B68"/>
  <c r="A68"/>
  <c r="F67"/>
  <c r="E67"/>
  <c r="D67"/>
  <c r="C67"/>
  <c r="B67"/>
  <c r="A67"/>
  <c r="F66"/>
  <c r="E66"/>
  <c r="D66"/>
  <c r="C66"/>
  <c r="B66"/>
  <c r="A66"/>
  <c r="F65"/>
  <c r="E65"/>
  <c r="D65"/>
  <c r="C65"/>
  <c r="B65"/>
  <c r="A65"/>
  <c r="F64"/>
  <c r="E64"/>
  <c r="D64"/>
  <c r="C64"/>
  <c r="B64"/>
  <c r="A64"/>
  <c r="F63"/>
  <c r="E63"/>
  <c r="D63"/>
  <c r="C63"/>
  <c r="B63"/>
  <c r="A63"/>
  <c r="F62"/>
  <c r="E62"/>
  <c r="D62"/>
  <c r="C62"/>
  <c r="B62"/>
  <c r="A62"/>
  <c r="F61"/>
  <c r="E61"/>
  <c r="D61"/>
  <c r="C61"/>
  <c r="B61"/>
  <c r="A61"/>
  <c r="F60"/>
  <c r="E60"/>
  <c r="D60"/>
  <c r="C60"/>
  <c r="B60"/>
  <c r="A60"/>
  <c r="F59"/>
  <c r="E59"/>
  <c r="D59"/>
  <c r="C59"/>
  <c r="B59"/>
  <c r="A59"/>
  <c r="F58"/>
  <c r="E58"/>
  <c r="D58"/>
  <c r="C58"/>
  <c r="B58"/>
  <c r="A58"/>
  <c r="F57"/>
  <c r="E57"/>
  <c r="D57"/>
  <c r="C57"/>
  <c r="B57"/>
  <c r="A57"/>
  <c r="F56"/>
  <c r="E56"/>
  <c r="D56"/>
  <c r="C56"/>
  <c r="B56"/>
  <c r="A56"/>
  <c r="F55"/>
  <c r="E55"/>
  <c r="D55"/>
  <c r="C55"/>
  <c r="B55"/>
  <c r="A55"/>
  <c r="F54"/>
  <c r="E54"/>
  <c r="D54"/>
  <c r="C54"/>
  <c r="B54"/>
  <c r="A54"/>
  <c r="F53"/>
  <c r="E53"/>
  <c r="D53"/>
  <c r="C53"/>
  <c r="B53"/>
  <c r="A53"/>
  <c r="F52"/>
  <c r="E52"/>
  <c r="D52"/>
  <c r="C52"/>
  <c r="B52"/>
  <c r="A52"/>
  <c r="F51"/>
  <c r="E51"/>
  <c r="D51"/>
  <c r="C51"/>
  <c r="B51"/>
  <c r="A51"/>
  <c r="F50"/>
  <c r="E50"/>
  <c r="D50"/>
  <c r="C50"/>
  <c r="B50"/>
  <c r="A50"/>
  <c r="F49"/>
  <c r="E49"/>
  <c r="D49"/>
  <c r="C49"/>
  <c r="B49"/>
  <c r="A49"/>
  <c r="F48"/>
  <c r="E48"/>
  <c r="D48"/>
  <c r="C48"/>
  <c r="B48"/>
  <c r="A48"/>
  <c r="F47"/>
  <c r="E47"/>
  <c r="D47"/>
  <c r="C47"/>
  <c r="B47"/>
  <c r="A47"/>
  <c r="F46"/>
  <c r="E46"/>
  <c r="D46"/>
  <c r="C46"/>
  <c r="B46"/>
  <c r="A46"/>
  <c r="F45"/>
  <c r="E45"/>
  <c r="D45"/>
  <c r="C45"/>
  <c r="B45"/>
  <c r="A45"/>
  <c r="F44"/>
  <c r="E44"/>
  <c r="D44"/>
  <c r="C44"/>
  <c r="B44"/>
  <c r="A44"/>
  <c r="F43"/>
  <c r="E43"/>
  <c r="D43"/>
  <c r="C43"/>
  <c r="B43"/>
  <c r="A43"/>
  <c r="F42"/>
  <c r="E42"/>
  <c r="D42"/>
  <c r="C42"/>
  <c r="B42"/>
  <c r="A42"/>
  <c r="F41"/>
  <c r="E41"/>
  <c r="D41"/>
  <c r="C41"/>
  <c r="B41"/>
  <c r="A41"/>
  <c r="F40"/>
  <c r="E40"/>
  <c r="D40"/>
  <c r="C40"/>
  <c r="B40"/>
  <c r="A40"/>
  <c r="F39"/>
  <c r="E39"/>
  <c r="D39"/>
  <c r="C39"/>
  <c r="B39"/>
  <c r="A39"/>
  <c r="F38"/>
  <c r="E38"/>
  <c r="D38"/>
  <c r="C38"/>
  <c r="B38"/>
  <c r="A38"/>
  <c r="F37"/>
  <c r="E37"/>
  <c r="D37"/>
  <c r="C37"/>
  <c r="B37"/>
  <c r="A37"/>
  <c r="F36"/>
  <c r="E36"/>
  <c r="D36"/>
  <c r="C36"/>
  <c r="B36"/>
  <c r="A36"/>
  <c r="F35"/>
  <c r="E35"/>
  <c r="D35"/>
  <c r="C35"/>
  <c r="B35"/>
  <c r="A35"/>
  <c r="F34"/>
  <c r="E34"/>
  <c r="D34"/>
  <c r="C34"/>
  <c r="B34"/>
  <c r="A34"/>
  <c r="F33"/>
  <c r="E33"/>
  <c r="D33"/>
  <c r="C33"/>
  <c r="B33"/>
  <c r="A33"/>
  <c r="F32"/>
  <c r="E32"/>
  <c r="D32"/>
  <c r="C32"/>
  <c r="B32"/>
  <c r="A32"/>
  <c r="F31"/>
  <c r="E31"/>
  <c r="D31"/>
  <c r="C31"/>
  <c r="B31"/>
  <c r="A31"/>
  <c r="F30"/>
  <c r="E30"/>
  <c r="D30"/>
  <c r="C30"/>
  <c r="B30"/>
  <c r="A30"/>
  <c r="F29"/>
  <c r="E29"/>
  <c r="D29"/>
  <c r="C29"/>
  <c r="B29"/>
  <c r="A29"/>
  <c r="F28"/>
  <c r="E28"/>
  <c r="D28"/>
  <c r="C28"/>
  <c r="B28"/>
  <c r="A28"/>
  <c r="F27"/>
  <c r="E27"/>
  <c r="D27"/>
  <c r="C27"/>
  <c r="B27"/>
  <c r="A27"/>
  <c r="F26"/>
  <c r="E26"/>
  <c r="D26"/>
  <c r="C26"/>
  <c r="B26"/>
  <c r="A26"/>
  <c r="F25"/>
  <c r="E25"/>
  <c r="D25"/>
  <c r="C25"/>
  <c r="B25"/>
  <c r="A25"/>
  <c r="F24"/>
  <c r="E24"/>
  <c r="D24"/>
  <c r="C24"/>
  <c r="B24"/>
  <c r="A24"/>
  <c r="F23"/>
  <c r="E23"/>
  <c r="D23"/>
  <c r="C23"/>
  <c r="B23"/>
  <c r="A23"/>
  <c r="F22"/>
  <c r="E22"/>
  <c r="D22"/>
  <c r="C22"/>
  <c r="B22"/>
  <c r="A22"/>
  <c r="F21"/>
  <c r="E21"/>
  <c r="D21"/>
  <c r="C21"/>
  <c r="B21"/>
  <c r="A21"/>
  <c r="F20"/>
  <c r="E20"/>
  <c r="D20"/>
  <c r="C20"/>
  <c r="B20"/>
  <c r="A20"/>
  <c r="F19"/>
  <c r="E19"/>
  <c r="D19"/>
  <c r="C19"/>
  <c r="B19"/>
  <c r="A19"/>
  <c r="F18"/>
  <c r="E18"/>
  <c r="D18"/>
  <c r="C18"/>
  <c r="B18"/>
  <c r="A18"/>
  <c r="F17"/>
  <c r="E17"/>
  <c r="D17"/>
  <c r="C17"/>
  <c r="B17"/>
  <c r="A17"/>
  <c r="F16"/>
  <c r="E16"/>
  <c r="D16"/>
  <c r="C16"/>
  <c r="B16"/>
  <c r="A16"/>
  <c r="F15"/>
  <c r="E15"/>
  <c r="D15"/>
  <c r="C15"/>
  <c r="B15"/>
  <c r="A15"/>
  <c r="F14"/>
  <c r="E14"/>
  <c r="D14"/>
  <c r="C14"/>
  <c r="B14"/>
  <c r="A14"/>
  <c r="F13"/>
  <c r="E13"/>
  <c r="D13"/>
  <c r="C13"/>
  <c r="B13"/>
  <c r="A13"/>
  <c r="F12"/>
  <c r="E12"/>
  <c r="D12"/>
  <c r="C12"/>
  <c r="B12"/>
  <c r="A12"/>
  <c r="F11"/>
  <c r="E11"/>
  <c r="D11"/>
  <c r="C11"/>
  <c r="B11"/>
  <c r="A11"/>
  <c r="C210" i="7"/>
  <c r="B210"/>
  <c r="C209"/>
  <c r="B209"/>
  <c r="C208"/>
  <c r="B208"/>
  <c r="C207"/>
  <c r="D207" s="1"/>
  <c r="B207"/>
  <c r="C206"/>
  <c r="D206" s="1"/>
  <c r="B206"/>
  <c r="C205"/>
  <c r="B205"/>
  <c r="C204"/>
  <c r="B204"/>
  <c r="D203"/>
  <c r="C203"/>
  <c r="B203"/>
  <c r="C202"/>
  <c r="B202"/>
  <c r="C201"/>
  <c r="B201"/>
  <c r="D201" s="1"/>
  <c r="C200"/>
  <c r="B200"/>
  <c r="D200" s="1"/>
  <c r="C199"/>
  <c r="B199"/>
  <c r="D199" s="1"/>
  <c r="C198"/>
  <c r="B198"/>
  <c r="C197"/>
  <c r="B197"/>
  <c r="C196"/>
  <c r="B196"/>
  <c r="C195"/>
  <c r="B195"/>
  <c r="D195" s="1"/>
  <c r="C194"/>
  <c r="B194"/>
  <c r="C193"/>
  <c r="B193"/>
  <c r="D193" s="1"/>
  <c r="C192"/>
  <c r="B192"/>
  <c r="D192" s="1"/>
  <c r="C191"/>
  <c r="B191"/>
  <c r="C190"/>
  <c r="B190"/>
  <c r="C189"/>
  <c r="B189"/>
  <c r="C188"/>
  <c r="B188"/>
  <c r="C187"/>
  <c r="D187" s="1"/>
  <c r="B187"/>
  <c r="C186"/>
  <c r="B186"/>
  <c r="C185"/>
  <c r="B185"/>
  <c r="C184"/>
  <c r="B184"/>
  <c r="C183"/>
  <c r="B183"/>
  <c r="C182"/>
  <c r="D182" s="1"/>
  <c r="B182"/>
  <c r="C181"/>
  <c r="B181"/>
  <c r="C180"/>
  <c r="B180"/>
  <c r="C179"/>
  <c r="B179"/>
  <c r="C178"/>
  <c r="B178"/>
  <c r="C177"/>
  <c r="B177"/>
  <c r="C176"/>
  <c r="B176"/>
  <c r="C175"/>
  <c r="D175" s="1"/>
  <c r="B175"/>
  <c r="C174"/>
  <c r="D174" s="1"/>
  <c r="B174"/>
  <c r="C173"/>
  <c r="B173"/>
  <c r="C172"/>
  <c r="B172"/>
  <c r="C171"/>
  <c r="B171"/>
  <c r="D171" s="1"/>
  <c r="C170"/>
  <c r="B170"/>
  <c r="C169"/>
  <c r="B169"/>
  <c r="D169" s="1"/>
  <c r="C168"/>
  <c r="B168"/>
  <c r="D168" s="1"/>
  <c r="C167"/>
  <c r="B167"/>
  <c r="D167" s="1"/>
  <c r="C166"/>
  <c r="B166"/>
  <c r="C165"/>
  <c r="B165"/>
  <c r="C164"/>
  <c r="B164"/>
  <c r="C163"/>
  <c r="B163"/>
  <c r="D163" s="1"/>
  <c r="C162"/>
  <c r="B162"/>
  <c r="D162" s="1"/>
  <c r="C161"/>
  <c r="B161"/>
  <c r="D161" s="1"/>
  <c r="C160"/>
  <c r="B160"/>
  <c r="D160" s="1"/>
  <c r="C159"/>
  <c r="B159"/>
  <c r="C158"/>
  <c r="B158"/>
  <c r="C157"/>
  <c r="B157"/>
  <c r="C156"/>
  <c r="B156"/>
  <c r="C155"/>
  <c r="B155"/>
  <c r="D155" s="1"/>
  <c r="C154"/>
  <c r="B154"/>
  <c r="C153"/>
  <c r="B153"/>
  <c r="C152"/>
  <c r="B152"/>
  <c r="C151"/>
  <c r="B151"/>
  <c r="C150"/>
  <c r="B150"/>
  <c r="C149"/>
  <c r="B149"/>
  <c r="C148"/>
  <c r="B148"/>
  <c r="D148" s="1"/>
  <c r="C147"/>
  <c r="B147"/>
  <c r="C146"/>
  <c r="B146"/>
  <c r="C145"/>
  <c r="B145"/>
  <c r="C144"/>
  <c r="B144"/>
  <c r="D144" s="1"/>
  <c r="C143"/>
  <c r="B143"/>
  <c r="D143" s="1"/>
  <c r="C142"/>
  <c r="B142"/>
  <c r="C141"/>
  <c r="B141"/>
  <c r="C140"/>
  <c r="B140"/>
  <c r="D140" s="1"/>
  <c r="C139"/>
  <c r="D139" s="1"/>
  <c r="B139"/>
  <c r="C138"/>
  <c r="B138"/>
  <c r="C137"/>
  <c r="B137"/>
  <c r="C136"/>
  <c r="B136"/>
  <c r="C135"/>
  <c r="B135"/>
  <c r="C134"/>
  <c r="B134"/>
  <c r="C133"/>
  <c r="B133"/>
  <c r="D132"/>
  <c r="C132"/>
  <c r="B132"/>
  <c r="C131"/>
  <c r="B131"/>
  <c r="C130"/>
  <c r="B130"/>
  <c r="C129"/>
  <c r="B129"/>
  <c r="C128"/>
  <c r="B128"/>
  <c r="D128" s="1"/>
  <c r="C127"/>
  <c r="B127"/>
  <c r="D127" s="1"/>
  <c r="C126"/>
  <c r="B126"/>
  <c r="C125"/>
  <c r="B125"/>
  <c r="C124"/>
  <c r="D124" s="1"/>
  <c r="B124"/>
  <c r="C123"/>
  <c r="D123" s="1"/>
  <c r="B123"/>
  <c r="C122"/>
  <c r="B122"/>
  <c r="C121"/>
  <c r="B121"/>
  <c r="C120"/>
  <c r="B120"/>
  <c r="C119"/>
  <c r="B119"/>
  <c r="C118"/>
  <c r="B118"/>
  <c r="C117"/>
  <c r="B117"/>
  <c r="C116"/>
  <c r="B116"/>
  <c r="D116" s="1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P115" i="2"/>
  <c r="O115"/>
  <c r="N115"/>
  <c r="M115"/>
  <c r="L115"/>
  <c r="K115"/>
  <c r="J115"/>
  <c r="I115"/>
  <c r="H115"/>
  <c r="G115"/>
  <c r="F115"/>
  <c r="E115"/>
  <c r="D115"/>
  <c r="C115"/>
  <c r="B115"/>
  <c r="A115"/>
  <c r="P114"/>
  <c r="O114"/>
  <c r="N114"/>
  <c r="M114"/>
  <c r="L114"/>
  <c r="K114"/>
  <c r="J114"/>
  <c r="I114"/>
  <c r="H114"/>
  <c r="G114"/>
  <c r="F114"/>
  <c r="E114"/>
  <c r="D114"/>
  <c r="C114"/>
  <c r="B114"/>
  <c r="A114"/>
  <c r="P113"/>
  <c r="O113"/>
  <c r="N113"/>
  <c r="M113"/>
  <c r="L113"/>
  <c r="K113"/>
  <c r="J113"/>
  <c r="I113"/>
  <c r="H113"/>
  <c r="G113"/>
  <c r="F113"/>
  <c r="E113"/>
  <c r="D113"/>
  <c r="C113"/>
  <c r="B113"/>
  <c r="A113"/>
  <c r="P112"/>
  <c r="O112"/>
  <c r="N112"/>
  <c r="M112"/>
  <c r="L112"/>
  <c r="K112"/>
  <c r="J112"/>
  <c r="I112"/>
  <c r="H112"/>
  <c r="G112"/>
  <c r="F112"/>
  <c r="E112"/>
  <c r="D112"/>
  <c r="C112"/>
  <c r="B112"/>
  <c r="A112"/>
  <c r="P111"/>
  <c r="O111"/>
  <c r="N111"/>
  <c r="M111"/>
  <c r="L111"/>
  <c r="K111"/>
  <c r="J111"/>
  <c r="I111"/>
  <c r="H111"/>
  <c r="G111"/>
  <c r="F111"/>
  <c r="E111"/>
  <c r="D111"/>
  <c r="C111"/>
  <c r="B111"/>
  <c r="A111"/>
  <c r="P110"/>
  <c r="O110"/>
  <c r="N110"/>
  <c r="M110"/>
  <c r="L110"/>
  <c r="K110"/>
  <c r="J110"/>
  <c r="I110"/>
  <c r="H110"/>
  <c r="G110"/>
  <c r="F110"/>
  <c r="E110"/>
  <c r="D110"/>
  <c r="C110"/>
  <c r="B110"/>
  <c r="A110"/>
  <c r="P109"/>
  <c r="O109"/>
  <c r="N109"/>
  <c r="M109"/>
  <c r="L109"/>
  <c r="K109"/>
  <c r="J109"/>
  <c r="I109"/>
  <c r="H109"/>
  <c r="G109"/>
  <c r="F109"/>
  <c r="E109"/>
  <c r="D109"/>
  <c r="C109"/>
  <c r="B109"/>
  <c r="A109"/>
  <c r="P108"/>
  <c r="O108"/>
  <c r="N108"/>
  <c r="M108"/>
  <c r="L108"/>
  <c r="K108"/>
  <c r="J108"/>
  <c r="I108"/>
  <c r="H108"/>
  <c r="G108"/>
  <c r="F108"/>
  <c r="E108"/>
  <c r="D108"/>
  <c r="C108"/>
  <c r="B108"/>
  <c r="A108"/>
  <c r="P107"/>
  <c r="O107"/>
  <c r="N107"/>
  <c r="M107"/>
  <c r="L107"/>
  <c r="K107"/>
  <c r="J107"/>
  <c r="I107"/>
  <c r="H107"/>
  <c r="G107"/>
  <c r="F107"/>
  <c r="E107"/>
  <c r="D107"/>
  <c r="C107"/>
  <c r="B107"/>
  <c r="A107"/>
  <c r="P106"/>
  <c r="O106"/>
  <c r="N106"/>
  <c r="M106"/>
  <c r="L106"/>
  <c r="K106"/>
  <c r="J106"/>
  <c r="I106"/>
  <c r="H106"/>
  <c r="G106"/>
  <c r="F106"/>
  <c r="E106"/>
  <c r="D106"/>
  <c r="C106"/>
  <c r="B106"/>
  <c r="A106"/>
  <c r="J216" i="3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Q105" i="2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"/>
  <c r="E210" i="6"/>
  <c r="D210"/>
  <c r="C210"/>
  <c r="B210"/>
  <c r="E209"/>
  <c r="D209"/>
  <c r="C209"/>
  <c r="B209"/>
  <c r="E208"/>
  <c r="D208"/>
  <c r="C208"/>
  <c r="B208"/>
  <c r="E207"/>
  <c r="D207"/>
  <c r="C207"/>
  <c r="B207"/>
  <c r="E206"/>
  <c r="D206"/>
  <c r="C206"/>
  <c r="B206"/>
  <c r="E205"/>
  <c r="D205"/>
  <c r="C205"/>
  <c r="B205"/>
  <c r="E204"/>
  <c r="D204"/>
  <c r="C204"/>
  <c r="B204"/>
  <c r="E203"/>
  <c r="D203"/>
  <c r="C203"/>
  <c r="B203"/>
  <c r="E202"/>
  <c r="D202"/>
  <c r="C202"/>
  <c r="B202"/>
  <c r="E201"/>
  <c r="D201"/>
  <c r="C201"/>
  <c r="B201"/>
  <c r="E200"/>
  <c r="D200"/>
  <c r="C200"/>
  <c r="B200"/>
  <c r="E199"/>
  <c r="D199"/>
  <c r="C199"/>
  <c r="B199"/>
  <c r="E198"/>
  <c r="D198"/>
  <c r="C198"/>
  <c r="B198"/>
  <c r="E197"/>
  <c r="D197"/>
  <c r="C197"/>
  <c r="B197"/>
  <c r="E196"/>
  <c r="D196"/>
  <c r="C196"/>
  <c r="B196"/>
  <c r="E195"/>
  <c r="D195"/>
  <c r="C195"/>
  <c r="B195"/>
  <c r="E194"/>
  <c r="D194"/>
  <c r="C194"/>
  <c r="B194"/>
  <c r="E193"/>
  <c r="D193"/>
  <c r="C193"/>
  <c r="B193"/>
  <c r="E192"/>
  <c r="D192"/>
  <c r="C192"/>
  <c r="B192"/>
  <c r="E191"/>
  <c r="D191"/>
  <c r="C191"/>
  <c r="B191"/>
  <c r="E190"/>
  <c r="D190"/>
  <c r="C190"/>
  <c r="B190"/>
  <c r="E189"/>
  <c r="D189"/>
  <c r="C189"/>
  <c r="B189"/>
  <c r="E188"/>
  <c r="D188"/>
  <c r="C188"/>
  <c r="B188"/>
  <c r="E187"/>
  <c r="D187"/>
  <c r="C187"/>
  <c r="B187"/>
  <c r="E186"/>
  <c r="D186"/>
  <c r="C186"/>
  <c r="B186"/>
  <c r="E185"/>
  <c r="D185"/>
  <c r="C185"/>
  <c r="B185"/>
  <c r="E184"/>
  <c r="D184"/>
  <c r="C184"/>
  <c r="B184"/>
  <c r="E183"/>
  <c r="D183"/>
  <c r="C183"/>
  <c r="B183"/>
  <c r="E182"/>
  <c r="D182"/>
  <c r="C182"/>
  <c r="B182"/>
  <c r="E181"/>
  <c r="D181"/>
  <c r="C181"/>
  <c r="B181"/>
  <c r="E180"/>
  <c r="D180"/>
  <c r="C180"/>
  <c r="B180"/>
  <c r="E179"/>
  <c r="D179"/>
  <c r="C179"/>
  <c r="B179"/>
  <c r="E178"/>
  <c r="D178"/>
  <c r="C178"/>
  <c r="B178"/>
  <c r="E177"/>
  <c r="D177"/>
  <c r="C177"/>
  <c r="B177"/>
  <c r="E176"/>
  <c r="D176"/>
  <c r="C176"/>
  <c r="B176"/>
  <c r="E175"/>
  <c r="D175"/>
  <c r="C175"/>
  <c r="B175"/>
  <c r="E174"/>
  <c r="D174"/>
  <c r="C174"/>
  <c r="B174"/>
  <c r="E173"/>
  <c r="D173"/>
  <c r="C173"/>
  <c r="B173"/>
  <c r="E172"/>
  <c r="D172"/>
  <c r="C172"/>
  <c r="B172"/>
  <c r="E171"/>
  <c r="D171"/>
  <c r="C171"/>
  <c r="B171"/>
  <c r="E170"/>
  <c r="D170"/>
  <c r="C170"/>
  <c r="B170"/>
  <c r="E169"/>
  <c r="D169"/>
  <c r="C169"/>
  <c r="B169"/>
  <c r="E168"/>
  <c r="D168"/>
  <c r="C168"/>
  <c r="B168"/>
  <c r="E167"/>
  <c r="D167"/>
  <c r="C167"/>
  <c r="B167"/>
  <c r="E166"/>
  <c r="D166"/>
  <c r="C166"/>
  <c r="B166"/>
  <c r="E165"/>
  <c r="D165"/>
  <c r="C165"/>
  <c r="B165"/>
  <c r="E164"/>
  <c r="D164"/>
  <c r="C164"/>
  <c r="B164"/>
  <c r="E163"/>
  <c r="D163"/>
  <c r="C163"/>
  <c r="B163"/>
  <c r="E162"/>
  <c r="D162"/>
  <c r="C162"/>
  <c r="B162"/>
  <c r="E161"/>
  <c r="D161"/>
  <c r="C161"/>
  <c r="B161"/>
  <c r="E160"/>
  <c r="D160"/>
  <c r="C160"/>
  <c r="B160"/>
  <c r="E159"/>
  <c r="D159"/>
  <c r="C159"/>
  <c r="B159"/>
  <c r="E158"/>
  <c r="D158"/>
  <c r="C158"/>
  <c r="B158"/>
  <c r="E157"/>
  <c r="D157"/>
  <c r="C157"/>
  <c r="B157"/>
  <c r="E156"/>
  <c r="D156"/>
  <c r="C156"/>
  <c r="B156"/>
  <c r="E155"/>
  <c r="D155"/>
  <c r="C155"/>
  <c r="B155"/>
  <c r="E154"/>
  <c r="D154"/>
  <c r="C154"/>
  <c r="B154"/>
  <c r="E153"/>
  <c r="D153"/>
  <c r="C153"/>
  <c r="B153"/>
  <c r="E152"/>
  <c r="D152"/>
  <c r="C152"/>
  <c r="B152"/>
  <c r="E151"/>
  <c r="D151"/>
  <c r="C151"/>
  <c r="B151"/>
  <c r="E150"/>
  <c r="D150"/>
  <c r="C150"/>
  <c r="B150"/>
  <c r="E149"/>
  <c r="D149"/>
  <c r="C149"/>
  <c r="B149"/>
  <c r="E148"/>
  <c r="D148"/>
  <c r="C148"/>
  <c r="B148"/>
  <c r="E147"/>
  <c r="D147"/>
  <c r="C147"/>
  <c r="B147"/>
  <c r="E146"/>
  <c r="D146"/>
  <c r="C146"/>
  <c r="B146"/>
  <c r="E145"/>
  <c r="D145"/>
  <c r="C145"/>
  <c r="B145"/>
  <c r="E144"/>
  <c r="D144"/>
  <c r="C144"/>
  <c r="B144"/>
  <c r="E143"/>
  <c r="D143"/>
  <c r="C143"/>
  <c r="B143"/>
  <c r="E142"/>
  <c r="D142"/>
  <c r="C142"/>
  <c r="B142"/>
  <c r="E141"/>
  <c r="D141"/>
  <c r="C141"/>
  <c r="B141"/>
  <c r="E140"/>
  <c r="D140"/>
  <c r="C140"/>
  <c r="B140"/>
  <c r="E139"/>
  <c r="D139"/>
  <c r="C139"/>
  <c r="B139"/>
  <c r="E138"/>
  <c r="D138"/>
  <c r="C138"/>
  <c r="B138"/>
  <c r="E137"/>
  <c r="D137"/>
  <c r="C137"/>
  <c r="B137"/>
  <c r="E136"/>
  <c r="D136"/>
  <c r="C136"/>
  <c r="B136"/>
  <c r="E135"/>
  <c r="D135"/>
  <c r="C135"/>
  <c r="B135"/>
  <c r="E134"/>
  <c r="D134"/>
  <c r="C134"/>
  <c r="B134"/>
  <c r="E133"/>
  <c r="D133"/>
  <c r="C133"/>
  <c r="B133"/>
  <c r="E132"/>
  <c r="D132"/>
  <c r="C132"/>
  <c r="B132"/>
  <c r="E131"/>
  <c r="D131"/>
  <c r="C131"/>
  <c r="B131"/>
  <c r="E130"/>
  <c r="D130"/>
  <c r="C130"/>
  <c r="B130"/>
  <c r="E129"/>
  <c r="D129"/>
  <c r="C129"/>
  <c r="B129"/>
  <c r="E128"/>
  <c r="D128"/>
  <c r="C128"/>
  <c r="B128"/>
  <c r="E127"/>
  <c r="D127"/>
  <c r="C127"/>
  <c r="B127"/>
  <c r="E126"/>
  <c r="D126"/>
  <c r="C126"/>
  <c r="B126"/>
  <c r="E125"/>
  <c r="D125"/>
  <c r="C125"/>
  <c r="B125"/>
  <c r="E124"/>
  <c r="D124"/>
  <c r="C124"/>
  <c r="B124"/>
  <c r="E123"/>
  <c r="D123"/>
  <c r="C123"/>
  <c r="B123"/>
  <c r="E122"/>
  <c r="D122"/>
  <c r="C122"/>
  <c r="B122"/>
  <c r="E121"/>
  <c r="D121"/>
  <c r="C121"/>
  <c r="B121"/>
  <c r="E120"/>
  <c r="D120"/>
  <c r="C120"/>
  <c r="B120"/>
  <c r="E119"/>
  <c r="D119"/>
  <c r="C119"/>
  <c r="B119"/>
  <c r="E118"/>
  <c r="D118"/>
  <c r="C118"/>
  <c r="B118"/>
  <c r="E117"/>
  <c r="D117"/>
  <c r="C117"/>
  <c r="B117"/>
  <c r="E116"/>
  <c r="D116"/>
  <c r="C116"/>
  <c r="B116"/>
  <c r="E115"/>
  <c r="D115"/>
  <c r="C115"/>
  <c r="B115"/>
  <c r="E114"/>
  <c r="D114"/>
  <c r="C114"/>
  <c r="B114"/>
  <c r="E113"/>
  <c r="D113"/>
  <c r="C113"/>
  <c r="B113"/>
  <c r="E112"/>
  <c r="D112"/>
  <c r="C112"/>
  <c r="B112"/>
  <c r="E111"/>
  <c r="D111"/>
  <c r="C111"/>
  <c r="B111"/>
  <c r="E110"/>
  <c r="D110"/>
  <c r="C110"/>
  <c r="B110"/>
  <c r="E109"/>
  <c r="D109"/>
  <c r="C109"/>
  <c r="B109"/>
  <c r="E108"/>
  <c r="D108"/>
  <c r="C108"/>
  <c r="B108"/>
  <c r="E107"/>
  <c r="D107"/>
  <c r="C107"/>
  <c r="B107"/>
  <c r="E106"/>
  <c r="D106"/>
  <c r="C106"/>
  <c r="B106"/>
  <c r="E105"/>
  <c r="D105"/>
  <c r="C105"/>
  <c r="B105"/>
  <c r="E104"/>
  <c r="D104"/>
  <c r="C104"/>
  <c r="B104"/>
  <c r="E103"/>
  <c r="D103"/>
  <c r="C103"/>
  <c r="B103"/>
  <c r="E102"/>
  <c r="D102"/>
  <c r="C102"/>
  <c r="B102"/>
  <c r="E101"/>
  <c r="D101"/>
  <c r="C101"/>
  <c r="B101"/>
  <c r="E100"/>
  <c r="D100"/>
  <c r="C100"/>
  <c r="B100"/>
  <c r="E99"/>
  <c r="D99"/>
  <c r="C99"/>
  <c r="B99"/>
  <c r="E98"/>
  <c r="D98"/>
  <c r="C98"/>
  <c r="B98"/>
  <c r="E97"/>
  <c r="D97"/>
  <c r="C97"/>
  <c r="B97"/>
  <c r="E96"/>
  <c r="D96"/>
  <c r="C96"/>
  <c r="B96"/>
  <c r="E95"/>
  <c r="D95"/>
  <c r="C95"/>
  <c r="B95"/>
  <c r="E94"/>
  <c r="D94"/>
  <c r="C94"/>
  <c r="B94"/>
  <c r="E93"/>
  <c r="D93"/>
  <c r="C93"/>
  <c r="B93"/>
  <c r="E92"/>
  <c r="D92"/>
  <c r="C92"/>
  <c r="B92"/>
  <c r="E91"/>
  <c r="D91"/>
  <c r="C91"/>
  <c r="B91"/>
  <c r="E90"/>
  <c r="D90"/>
  <c r="C90"/>
  <c r="B90"/>
  <c r="E89"/>
  <c r="D89"/>
  <c r="C89"/>
  <c r="B89"/>
  <c r="E88"/>
  <c r="D88"/>
  <c r="C88"/>
  <c r="B88"/>
  <c r="E87"/>
  <c r="D87"/>
  <c r="C87"/>
  <c r="B87"/>
  <c r="E86"/>
  <c r="D86"/>
  <c r="C86"/>
  <c r="B86"/>
  <c r="E85"/>
  <c r="D85"/>
  <c r="C85"/>
  <c r="B85"/>
  <c r="E84"/>
  <c r="D84"/>
  <c r="C84"/>
  <c r="B84"/>
  <c r="E83"/>
  <c r="D83"/>
  <c r="C83"/>
  <c r="B83"/>
  <c r="E82"/>
  <c r="D82"/>
  <c r="C82"/>
  <c r="B82"/>
  <c r="E81"/>
  <c r="D81"/>
  <c r="C81"/>
  <c r="B81"/>
  <c r="E80"/>
  <c r="D80"/>
  <c r="C80"/>
  <c r="B80"/>
  <c r="E79"/>
  <c r="D79"/>
  <c r="C79"/>
  <c r="B79"/>
  <c r="E78"/>
  <c r="D78"/>
  <c r="C78"/>
  <c r="B78"/>
  <c r="E77"/>
  <c r="D77"/>
  <c r="C77"/>
  <c r="B77"/>
  <c r="E76"/>
  <c r="D76"/>
  <c r="C76"/>
  <c r="B76"/>
  <c r="E75"/>
  <c r="D75"/>
  <c r="C75"/>
  <c r="B75"/>
  <c r="E74"/>
  <c r="D74"/>
  <c r="C74"/>
  <c r="B74"/>
  <c r="E73"/>
  <c r="D73"/>
  <c r="C73"/>
  <c r="B73"/>
  <c r="E72"/>
  <c r="D72"/>
  <c r="C72"/>
  <c r="B72"/>
  <c r="E71"/>
  <c r="D71"/>
  <c r="C71"/>
  <c r="B71"/>
  <c r="E70"/>
  <c r="D70"/>
  <c r="C70"/>
  <c r="B70"/>
  <c r="E69"/>
  <c r="D69"/>
  <c r="C69"/>
  <c r="B69"/>
  <c r="E68"/>
  <c r="D68"/>
  <c r="C68"/>
  <c r="B68"/>
  <c r="E67"/>
  <c r="D67"/>
  <c r="C67"/>
  <c r="B67"/>
  <c r="E66"/>
  <c r="D66"/>
  <c r="C66"/>
  <c r="B66"/>
  <c r="E65"/>
  <c r="D65"/>
  <c r="C65"/>
  <c r="B65"/>
  <c r="E64"/>
  <c r="D64"/>
  <c r="C64"/>
  <c r="B64"/>
  <c r="E63"/>
  <c r="D63"/>
  <c r="C63"/>
  <c r="B63"/>
  <c r="E62"/>
  <c r="D62"/>
  <c r="C62"/>
  <c r="B62"/>
  <c r="E61"/>
  <c r="D61"/>
  <c r="C61"/>
  <c r="B61"/>
  <c r="E60"/>
  <c r="D60"/>
  <c r="C60"/>
  <c r="B60"/>
  <c r="E59"/>
  <c r="D59"/>
  <c r="C59"/>
  <c r="B59"/>
  <c r="E58"/>
  <c r="D58"/>
  <c r="C58"/>
  <c r="B58"/>
  <c r="E57"/>
  <c r="D57"/>
  <c r="C57"/>
  <c r="B57"/>
  <c r="E56"/>
  <c r="D56"/>
  <c r="C56"/>
  <c r="B56"/>
  <c r="E55"/>
  <c r="D55"/>
  <c r="C55"/>
  <c r="B55"/>
  <c r="E54"/>
  <c r="D54"/>
  <c r="C54"/>
  <c r="B54"/>
  <c r="E53"/>
  <c r="D53"/>
  <c r="C53"/>
  <c r="B53"/>
  <c r="E52"/>
  <c r="D52"/>
  <c r="C52"/>
  <c r="B52"/>
  <c r="E51"/>
  <c r="D51"/>
  <c r="C51"/>
  <c r="B51"/>
  <c r="E50"/>
  <c r="D50"/>
  <c r="C50"/>
  <c r="B50"/>
  <c r="E49"/>
  <c r="D49"/>
  <c r="C49"/>
  <c r="B49"/>
  <c r="E48"/>
  <c r="D48"/>
  <c r="C48"/>
  <c r="B48"/>
  <c r="E47"/>
  <c r="D47"/>
  <c r="C47"/>
  <c r="B47"/>
  <c r="E46"/>
  <c r="D46"/>
  <c r="C46"/>
  <c r="B46"/>
  <c r="E45"/>
  <c r="D45"/>
  <c r="C45"/>
  <c r="B45"/>
  <c r="E44"/>
  <c r="D44"/>
  <c r="C44"/>
  <c r="B44"/>
  <c r="E43"/>
  <c r="D43"/>
  <c r="C43"/>
  <c r="B43"/>
  <c r="E42"/>
  <c r="D42"/>
  <c r="C42"/>
  <c r="B42"/>
  <c r="E4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J114" s="1"/>
  <c r="A113"/>
  <c r="J113" s="1"/>
  <c r="A112"/>
  <c r="J112" s="1"/>
  <c r="A111"/>
  <c r="J111" s="1"/>
  <c r="A110"/>
  <c r="J110" s="1"/>
  <c r="A109"/>
  <c r="J109" s="1"/>
  <c r="A108"/>
  <c r="J108" s="1"/>
  <c r="A107"/>
  <c r="J107" s="1"/>
  <c r="A106"/>
  <c r="J106" s="1"/>
  <c r="A105"/>
  <c r="J105" s="1"/>
  <c r="A104"/>
  <c r="J104" s="1"/>
  <c r="A103"/>
  <c r="J103" s="1"/>
  <c r="A102"/>
  <c r="J102" s="1"/>
  <c r="A101"/>
  <c r="J101" s="1"/>
  <c r="A100"/>
  <c r="J100" s="1"/>
  <c r="A99"/>
  <c r="J99" s="1"/>
  <c r="A98"/>
  <c r="J98" s="1"/>
  <c r="A97"/>
  <c r="J97" s="1"/>
  <c r="A96"/>
  <c r="J96" s="1"/>
  <c r="A95"/>
  <c r="J95" s="1"/>
  <c r="A94"/>
  <c r="J94" s="1"/>
  <c r="A93"/>
  <c r="J93" s="1"/>
  <c r="A92"/>
  <c r="J92" s="1"/>
  <c r="A91"/>
  <c r="J91" s="1"/>
  <c r="A90"/>
  <c r="J90" s="1"/>
  <c r="A89"/>
  <c r="J89" s="1"/>
  <c r="A88"/>
  <c r="J88" s="1"/>
  <c r="A87"/>
  <c r="J87" s="1"/>
  <c r="A86"/>
  <c r="J86" s="1"/>
  <c r="A85"/>
  <c r="J85" s="1"/>
  <c r="A84"/>
  <c r="J84" s="1"/>
  <c r="A83"/>
  <c r="J83" s="1"/>
  <c r="A82"/>
  <c r="J82" s="1"/>
  <c r="A81"/>
  <c r="J81" s="1"/>
  <c r="A80"/>
  <c r="J80" s="1"/>
  <c r="A79"/>
  <c r="J79" s="1"/>
  <c r="A78"/>
  <c r="J78" s="1"/>
  <c r="A77"/>
  <c r="J77" s="1"/>
  <c r="A76"/>
  <c r="J76" s="1"/>
  <c r="A75"/>
  <c r="J75" s="1"/>
  <c r="A74"/>
  <c r="J74" s="1"/>
  <c r="A73"/>
  <c r="J73" s="1"/>
  <c r="A72"/>
  <c r="J72" s="1"/>
  <c r="A71"/>
  <c r="J71" s="1"/>
  <c r="A70"/>
  <c r="J70" s="1"/>
  <c r="A69"/>
  <c r="J69" s="1"/>
  <c r="A68"/>
  <c r="J68" s="1"/>
  <c r="A67"/>
  <c r="J67" s="1"/>
  <c r="A66"/>
  <c r="J66" s="1"/>
  <c r="A65"/>
  <c r="J65" s="1"/>
  <c r="A64"/>
  <c r="J64" s="1"/>
  <c r="A63"/>
  <c r="J63" s="1"/>
  <c r="A62"/>
  <c r="J62" s="1"/>
  <c r="A61"/>
  <c r="J61" s="1"/>
  <c r="A60"/>
  <c r="J60" s="1"/>
  <c r="A59"/>
  <c r="J59" s="1"/>
  <c r="A58"/>
  <c r="J58" s="1"/>
  <c r="A57"/>
  <c r="J57" s="1"/>
  <c r="A56"/>
  <c r="J56" s="1"/>
  <c r="A55"/>
  <c r="J55" s="1"/>
  <c r="A54"/>
  <c r="J54" s="1"/>
  <c r="A53"/>
  <c r="J53" s="1"/>
  <c r="A52"/>
  <c r="J52" s="1"/>
  <c r="A51"/>
  <c r="J51" s="1"/>
  <c r="A50"/>
  <c r="J50" s="1"/>
  <c r="A49"/>
  <c r="J49" s="1"/>
  <c r="A48"/>
  <c r="J48" s="1"/>
  <c r="A47"/>
  <c r="J47" s="1"/>
  <c r="A46"/>
  <c r="J46" s="1"/>
  <c r="A45"/>
  <c r="J45" s="1"/>
  <c r="A44"/>
  <c r="J44" s="1"/>
  <c r="A43"/>
  <c r="J43" s="1"/>
  <c r="A42"/>
  <c r="J42" s="1"/>
  <c r="A41"/>
  <c r="J41" s="1"/>
  <c r="A40"/>
  <c r="J40" s="1"/>
  <c r="A39"/>
  <c r="J39" s="1"/>
  <c r="A38"/>
  <c r="J38" s="1"/>
  <c r="A37"/>
  <c r="J37" s="1"/>
  <c r="A36"/>
  <c r="J36" s="1"/>
  <c r="A35"/>
  <c r="J35" s="1"/>
  <c r="A34"/>
  <c r="J34" s="1"/>
  <c r="A33"/>
  <c r="J33" s="1"/>
  <c r="A32"/>
  <c r="J32" s="1"/>
  <c r="A31"/>
  <c r="J31" s="1"/>
  <c r="A30"/>
  <c r="J30" s="1"/>
  <c r="A29"/>
  <c r="J29" s="1"/>
  <c r="A28"/>
  <c r="J28" s="1"/>
  <c r="A27"/>
  <c r="J27" s="1"/>
  <c r="A26"/>
  <c r="J26" s="1"/>
  <c r="A25"/>
  <c r="J25" s="1"/>
  <c r="A24"/>
  <c r="J24" s="1"/>
  <c r="A23"/>
  <c r="J23" s="1"/>
  <c r="A22"/>
  <c r="J22" s="1"/>
  <c r="A21"/>
  <c r="J21" s="1"/>
  <c r="A20"/>
  <c r="J20" s="1"/>
  <c r="A19"/>
  <c r="J19" s="1"/>
  <c r="A18"/>
  <c r="J18" s="1"/>
  <c r="A17"/>
  <c r="J17" s="1"/>
  <c r="A16"/>
  <c r="J16" s="1"/>
  <c r="A15"/>
  <c r="J15" s="1"/>
  <c r="A14"/>
  <c r="J14" s="1"/>
  <c r="A13"/>
  <c r="J13" s="1"/>
  <c r="A12"/>
  <c r="J12" s="1"/>
  <c r="A11"/>
  <c r="J11" s="1"/>
  <c r="BL8" i="1"/>
  <c r="E96" i="5"/>
  <c r="D96"/>
  <c r="C96"/>
  <c r="B96"/>
  <c r="A96"/>
  <c r="E95"/>
  <c r="D95"/>
  <c r="C95"/>
  <c r="B95"/>
  <c r="A95"/>
  <c r="E94"/>
  <c r="D94"/>
  <c r="C94"/>
  <c r="B94"/>
  <c r="A94"/>
  <c r="E93"/>
  <c r="D93"/>
  <c r="C93"/>
  <c r="B93"/>
  <c r="A93"/>
  <c r="E92"/>
  <c r="D92"/>
  <c r="C92"/>
  <c r="B92"/>
  <c r="A92"/>
  <c r="E91"/>
  <c r="D91"/>
  <c r="C91"/>
  <c r="B91"/>
  <c r="A91"/>
  <c r="E90"/>
  <c r="D90"/>
  <c r="C90"/>
  <c r="B90"/>
  <c r="A90"/>
  <c r="E89"/>
  <c r="D89"/>
  <c r="C89"/>
  <c r="B89"/>
  <c r="A89"/>
  <c r="E88"/>
  <c r="D88"/>
  <c r="C88"/>
  <c r="B88"/>
  <c r="A88"/>
  <c r="E87"/>
  <c r="D87"/>
  <c r="C87"/>
  <c r="B87"/>
  <c r="A87"/>
  <c r="E86"/>
  <c r="D86"/>
  <c r="C86"/>
  <c r="B86"/>
  <c r="A86"/>
  <c r="E85"/>
  <c r="D85"/>
  <c r="C85"/>
  <c r="B85"/>
  <c r="A85"/>
  <c r="E84"/>
  <c r="D84"/>
  <c r="C84"/>
  <c r="B84"/>
  <c r="A84"/>
  <c r="E83"/>
  <c r="D83"/>
  <c r="C83"/>
  <c r="B83"/>
  <c r="A83"/>
  <c r="E82"/>
  <c r="D82"/>
  <c r="C82"/>
  <c r="B82"/>
  <c r="A82"/>
  <c r="E81"/>
  <c r="D81"/>
  <c r="C81"/>
  <c r="B81"/>
  <c r="A81"/>
  <c r="E80"/>
  <c r="D80"/>
  <c r="C80"/>
  <c r="B80"/>
  <c r="A80"/>
  <c r="E79"/>
  <c r="D79"/>
  <c r="C79"/>
  <c r="B79"/>
  <c r="A79"/>
  <c r="E78"/>
  <c r="D78"/>
  <c r="C78"/>
  <c r="B78"/>
  <c r="A78"/>
  <c r="E77"/>
  <c r="D77"/>
  <c r="C77"/>
  <c r="B77"/>
  <c r="A77"/>
  <c r="E76"/>
  <c r="D76"/>
  <c r="C76"/>
  <c r="B76"/>
  <c r="A76"/>
  <c r="E75"/>
  <c r="D75"/>
  <c r="C75"/>
  <c r="B75"/>
  <c r="A75"/>
  <c r="E74"/>
  <c r="D74"/>
  <c r="C74"/>
  <c r="B74"/>
  <c r="A74"/>
  <c r="E73"/>
  <c r="D73"/>
  <c r="C73"/>
  <c r="B73"/>
  <c r="A73"/>
  <c r="E72"/>
  <c r="D72"/>
  <c r="C72"/>
  <c r="B72"/>
  <c r="A72"/>
  <c r="E71"/>
  <c r="D71"/>
  <c r="C71"/>
  <c r="B71"/>
  <c r="A71"/>
  <c r="E70"/>
  <c r="D70"/>
  <c r="C70"/>
  <c r="B70"/>
  <c r="A70"/>
  <c r="E69"/>
  <c r="D69"/>
  <c r="C69"/>
  <c r="B69"/>
  <c r="A69"/>
  <c r="E68"/>
  <c r="D68"/>
  <c r="C68"/>
  <c r="B68"/>
  <c r="A68"/>
  <c r="E67"/>
  <c r="D67"/>
  <c r="C67"/>
  <c r="B67"/>
  <c r="A67"/>
  <c r="E66"/>
  <c r="D66"/>
  <c r="C66"/>
  <c r="B66"/>
  <c r="A66"/>
  <c r="E65"/>
  <c r="D65"/>
  <c r="C65"/>
  <c r="B65"/>
  <c r="A65"/>
  <c r="E64"/>
  <c r="D64"/>
  <c r="C64"/>
  <c r="B64"/>
  <c r="A64"/>
  <c r="E63"/>
  <c r="D63"/>
  <c r="C63"/>
  <c r="B63"/>
  <c r="A63"/>
  <c r="E62"/>
  <c r="D62"/>
  <c r="C62"/>
  <c r="B62"/>
  <c r="A62"/>
  <c r="E61"/>
  <c r="D61"/>
  <c r="C61"/>
  <c r="B61"/>
  <c r="A61"/>
  <c r="E60"/>
  <c r="D60"/>
  <c r="C60"/>
  <c r="B60"/>
  <c r="A60"/>
  <c r="E59"/>
  <c r="D59"/>
  <c r="C59"/>
  <c r="B59"/>
  <c r="A59"/>
  <c r="E58"/>
  <c r="D58"/>
  <c r="C58"/>
  <c r="B58"/>
  <c r="A58"/>
  <c r="E57"/>
  <c r="D57"/>
  <c r="C57"/>
  <c r="B57"/>
  <c r="A57"/>
  <c r="E56"/>
  <c r="D56"/>
  <c r="C56"/>
  <c r="B56"/>
  <c r="A56"/>
  <c r="E55"/>
  <c r="D55"/>
  <c r="C55"/>
  <c r="B55"/>
  <c r="A55"/>
  <c r="E54"/>
  <c r="D54"/>
  <c r="C54"/>
  <c r="B54"/>
  <c r="A54"/>
  <c r="E53"/>
  <c r="D53"/>
  <c r="C53"/>
  <c r="B53"/>
  <c r="A53"/>
  <c r="E52"/>
  <c r="D52"/>
  <c r="C52"/>
  <c r="B52"/>
  <c r="A52"/>
  <c r="E51"/>
  <c r="D51"/>
  <c r="C51"/>
  <c r="B51"/>
  <c r="A51"/>
  <c r="E50"/>
  <c r="D50"/>
  <c r="C50"/>
  <c r="B50"/>
  <c r="A50"/>
  <c r="E49"/>
  <c r="D49"/>
  <c r="C49"/>
  <c r="B49"/>
  <c r="A49"/>
  <c r="E48"/>
  <c r="D48"/>
  <c r="C48"/>
  <c r="B48"/>
  <c r="A48"/>
  <c r="E47"/>
  <c r="D47"/>
  <c r="C47"/>
  <c r="B47"/>
  <c r="A47"/>
  <c r="E46"/>
  <c r="D46"/>
  <c r="C46"/>
  <c r="B46"/>
  <c r="A46"/>
  <c r="E45"/>
  <c r="D45"/>
  <c r="C45"/>
  <c r="B45"/>
  <c r="A45"/>
  <c r="E44"/>
  <c r="D44"/>
  <c r="C44"/>
  <c r="B44"/>
  <c r="A44"/>
  <c r="E43"/>
  <c r="D43"/>
  <c r="C43"/>
  <c r="B43"/>
  <c r="A43"/>
  <c r="E42"/>
  <c r="D42"/>
  <c r="C42"/>
  <c r="B42"/>
  <c r="A42"/>
  <c r="E41"/>
  <c r="D41"/>
  <c r="C41"/>
  <c r="B41"/>
  <c r="A41"/>
  <c r="E40"/>
  <c r="D40"/>
  <c r="C40"/>
  <c r="B40"/>
  <c r="A40"/>
  <c r="E39"/>
  <c r="D39"/>
  <c r="C39"/>
  <c r="B39"/>
  <c r="A39"/>
  <c r="E38"/>
  <c r="D38"/>
  <c r="C38"/>
  <c r="B38"/>
  <c r="A38"/>
  <c r="E37"/>
  <c r="D37"/>
  <c r="C37"/>
  <c r="B37"/>
  <c r="A37"/>
  <c r="E36"/>
  <c r="D36"/>
  <c r="C36"/>
  <c r="B36"/>
  <c r="A36"/>
  <c r="E35"/>
  <c r="D35"/>
  <c r="C35"/>
  <c r="B35"/>
  <c r="A35"/>
  <c r="E34"/>
  <c r="D34"/>
  <c r="C34"/>
  <c r="B34"/>
  <c r="A34"/>
  <c r="E33"/>
  <c r="D33"/>
  <c r="C33"/>
  <c r="B33"/>
  <c r="A33"/>
  <c r="E32"/>
  <c r="D32"/>
  <c r="C32"/>
  <c r="B32"/>
  <c r="A32"/>
  <c r="E31"/>
  <c r="D31"/>
  <c r="C31"/>
  <c r="B31"/>
  <c r="A31"/>
  <c r="E30"/>
  <c r="D30"/>
  <c r="C30"/>
  <c r="B30"/>
  <c r="A30"/>
  <c r="E29"/>
  <c r="D29"/>
  <c r="C29"/>
  <c r="B29"/>
  <c r="A29"/>
  <c r="E28"/>
  <c r="D28"/>
  <c r="C28"/>
  <c r="B28"/>
  <c r="A28"/>
  <c r="E27"/>
  <c r="D27"/>
  <c r="C27"/>
  <c r="B27"/>
  <c r="A27"/>
  <c r="E26"/>
  <c r="D26"/>
  <c r="C26"/>
  <c r="B26"/>
  <c r="A26"/>
  <c r="E25"/>
  <c r="D25"/>
  <c r="C25"/>
  <c r="B25"/>
  <c r="A25"/>
  <c r="E24"/>
  <c r="D24"/>
  <c r="C24"/>
  <c r="B24"/>
  <c r="A24"/>
  <c r="E23"/>
  <c r="D23"/>
  <c r="C23"/>
  <c r="B23"/>
  <c r="A23"/>
  <c r="E22"/>
  <c r="D22"/>
  <c r="C22"/>
  <c r="B22"/>
  <c r="A22"/>
  <c r="E21"/>
  <c r="D21"/>
  <c r="C21"/>
  <c r="B21"/>
  <c r="A21"/>
  <c r="E20"/>
  <c r="D20"/>
  <c r="C20"/>
  <c r="B20"/>
  <c r="A20"/>
  <c r="E19"/>
  <c r="D19"/>
  <c r="C19"/>
  <c r="B19"/>
  <c r="A19"/>
  <c r="E18"/>
  <c r="D18"/>
  <c r="C18"/>
  <c r="B18"/>
  <c r="A18"/>
  <c r="E17"/>
  <c r="D17"/>
  <c r="C17"/>
  <c r="B17"/>
  <c r="A17"/>
  <c r="E16"/>
  <c r="D16"/>
  <c r="C16"/>
  <c r="B16"/>
  <c r="A16"/>
  <c r="E15"/>
  <c r="D15"/>
  <c r="C15"/>
  <c r="B15"/>
  <c r="A15"/>
  <c r="E14"/>
  <c r="D14"/>
  <c r="C14"/>
  <c r="B14"/>
  <c r="A14"/>
  <c r="E13"/>
  <c r="D13"/>
  <c r="C13"/>
  <c r="B13"/>
  <c r="A13"/>
  <c r="E12"/>
  <c r="D12"/>
  <c r="C12"/>
  <c r="B12"/>
  <c r="A12"/>
  <c r="E11"/>
  <c r="D11"/>
  <c r="C11"/>
  <c r="B11"/>
  <c r="A11"/>
  <c r="E10"/>
  <c r="D10"/>
  <c r="C10"/>
  <c r="B10"/>
  <c r="A10"/>
  <c r="E9"/>
  <c r="D9"/>
  <c r="C9"/>
  <c r="B9"/>
  <c r="A9"/>
  <c r="E8"/>
  <c r="D8"/>
  <c r="C8"/>
  <c r="B8"/>
  <c r="A8"/>
  <c r="E7"/>
  <c r="D7"/>
  <c r="C7"/>
  <c r="B7"/>
  <c r="A7"/>
  <c r="E6"/>
  <c r="D6"/>
  <c r="C6"/>
  <c r="B6"/>
  <c r="A6"/>
  <c r="E5"/>
  <c r="D5"/>
  <c r="C5"/>
  <c r="B5"/>
  <c r="A5"/>
  <c r="E4"/>
  <c r="D4"/>
  <c r="C4"/>
  <c r="B4"/>
  <c r="A4"/>
  <c r="E3"/>
  <c r="D3"/>
  <c r="C3"/>
  <c r="B3"/>
  <c r="A3"/>
  <c r="E2"/>
  <c r="D2"/>
  <c r="C2"/>
  <c r="B2"/>
  <c r="A2"/>
  <c r="E1"/>
  <c r="D1"/>
  <c r="C1"/>
  <c r="B1"/>
  <c r="A1"/>
  <c r="AH114" i="1"/>
  <c r="AD114"/>
  <c r="Z114"/>
  <c r="V114"/>
  <c r="AH113"/>
  <c r="AD113"/>
  <c r="Z113"/>
  <c r="V113"/>
  <c r="AH112"/>
  <c r="AD112"/>
  <c r="Z112"/>
  <c r="V112"/>
  <c r="AH111"/>
  <c r="AD111"/>
  <c r="Z111"/>
  <c r="V111"/>
  <c r="AH110"/>
  <c r="AD110"/>
  <c r="Z110"/>
  <c r="V110"/>
  <c r="AH109"/>
  <c r="AD109"/>
  <c r="Z109"/>
  <c r="V109"/>
  <c r="AH107"/>
  <c r="AD107"/>
  <c r="Z107"/>
  <c r="V107"/>
  <c r="AH106"/>
  <c r="AD106"/>
  <c r="Z106"/>
  <c r="AH105"/>
  <c r="AD105"/>
  <c r="Z105"/>
  <c r="V105"/>
  <c r="AH104"/>
  <c r="AD104"/>
  <c r="Z104"/>
  <c r="V104"/>
  <c r="AH103"/>
  <c r="AD103"/>
  <c r="Z103"/>
  <c r="V103"/>
  <c r="AH102"/>
  <c r="AD102"/>
  <c r="Z102"/>
  <c r="V102"/>
  <c r="AH101"/>
  <c r="AD101"/>
  <c r="Z101"/>
  <c r="V101"/>
  <c r="AH100"/>
  <c r="AD100"/>
  <c r="Z100"/>
  <c r="V100"/>
  <c r="AH99"/>
  <c r="AD99"/>
  <c r="Z99"/>
  <c r="V99"/>
  <c r="AH97"/>
  <c r="AD97"/>
  <c r="Z97"/>
  <c r="V97"/>
  <c r="AH96"/>
  <c r="AD96"/>
  <c r="Z96"/>
  <c r="V96"/>
  <c r="AH95"/>
  <c r="AD95"/>
  <c r="Z95"/>
  <c r="V95"/>
  <c r="AH94"/>
  <c r="AD94"/>
  <c r="Z94"/>
  <c r="V94"/>
  <c r="O7"/>
  <c r="N7"/>
  <c r="M7"/>
  <c r="L7"/>
  <c r="AH93"/>
  <c r="AD93"/>
  <c r="Z93"/>
  <c r="V93"/>
  <c r="AH92"/>
  <c r="AD92"/>
  <c r="Z92"/>
  <c r="V92"/>
  <c r="AH91"/>
  <c r="AD91"/>
  <c r="Z91"/>
  <c r="V91"/>
  <c r="AH90"/>
  <c r="AD90"/>
  <c r="Z90"/>
  <c r="V90"/>
  <c r="AH89"/>
  <c r="AD89"/>
  <c r="Z89"/>
  <c r="V89"/>
  <c r="AH88"/>
  <c r="AD88"/>
  <c r="Z88"/>
  <c r="V88"/>
  <c r="AH87"/>
  <c r="AD87"/>
  <c r="Z87"/>
  <c r="V87"/>
  <c r="AH86"/>
  <c r="AD86"/>
  <c r="Z86"/>
  <c r="V86"/>
  <c r="AH85"/>
  <c r="AD85"/>
  <c r="Z85"/>
  <c r="V85"/>
  <c r="AH84"/>
  <c r="AD84"/>
  <c r="Z84"/>
  <c r="V84"/>
  <c r="AD83"/>
  <c r="Z83"/>
  <c r="V83"/>
  <c r="AH83"/>
  <c r="AH82"/>
  <c r="AD82"/>
  <c r="Z82"/>
  <c r="V82"/>
  <c r="AH81"/>
  <c r="AD81"/>
  <c r="Z81"/>
  <c r="V81"/>
  <c r="AH80"/>
  <c r="AD80"/>
  <c r="Z80"/>
  <c r="V80"/>
  <c r="AH79"/>
  <c r="AD79"/>
  <c r="Z79"/>
  <c r="V79"/>
  <c r="K7"/>
  <c r="G71" i="3"/>
  <c r="AH78" i="1"/>
  <c r="AD78"/>
  <c r="Z78"/>
  <c r="V78"/>
  <c r="AH77"/>
  <c r="AD77"/>
  <c r="Z77"/>
  <c r="V77"/>
  <c r="AH76"/>
  <c r="AD76"/>
  <c r="Z76"/>
  <c r="V76"/>
  <c r="AH75"/>
  <c r="AD75"/>
  <c r="Z75"/>
  <c r="V75"/>
  <c r="AH74"/>
  <c r="AD74"/>
  <c r="Z74"/>
  <c r="V74"/>
  <c r="AH73"/>
  <c r="AD73"/>
  <c r="Z73"/>
  <c r="V73"/>
  <c r="AH72"/>
  <c r="AD72"/>
  <c r="Z72"/>
  <c r="V72"/>
  <c r="AH71"/>
  <c r="AD71"/>
  <c r="Z71"/>
  <c r="V71"/>
  <c r="AH70"/>
  <c r="AD70"/>
  <c r="Z70"/>
  <c r="V70"/>
  <c r="AH69"/>
  <c r="AD69"/>
  <c r="Z69"/>
  <c r="V69"/>
  <c r="AH68"/>
  <c r="AD68"/>
  <c r="Z68"/>
  <c r="V68"/>
  <c r="AH67"/>
  <c r="AD67"/>
  <c r="Z67"/>
  <c r="V67"/>
  <c r="AH66"/>
  <c r="AD66"/>
  <c r="Z66"/>
  <c r="V66"/>
  <c r="AH65"/>
  <c r="AD65"/>
  <c r="Z65"/>
  <c r="V65"/>
  <c r="AH64"/>
  <c r="AD64"/>
  <c r="Z64"/>
  <c r="V64"/>
  <c r="AH63"/>
  <c r="AD63"/>
  <c r="Z63"/>
  <c r="V63"/>
  <c r="AH61"/>
  <c r="AD61"/>
  <c r="Z61"/>
  <c r="V61"/>
  <c r="AH60"/>
  <c r="AD60"/>
  <c r="Z60"/>
  <c r="V60"/>
  <c r="AH59"/>
  <c r="AD59"/>
  <c r="Z59"/>
  <c r="V59"/>
  <c r="AH58"/>
  <c r="AD58"/>
  <c r="Z58"/>
  <c r="V58"/>
  <c r="AH57"/>
  <c r="AD57"/>
  <c r="Z57"/>
  <c r="V57"/>
  <c r="AH56"/>
  <c r="AD56"/>
  <c r="Z56"/>
  <c r="V56"/>
  <c r="AH37"/>
  <c r="AD37"/>
  <c r="Z37"/>
  <c r="V37"/>
  <c r="V38"/>
  <c r="Z38"/>
  <c r="AD38"/>
  <c r="AH38"/>
  <c r="V39"/>
  <c r="Z39"/>
  <c r="AD39"/>
  <c r="AH39"/>
  <c r="V40"/>
  <c r="Z40"/>
  <c r="AD40"/>
  <c r="AH40"/>
  <c r="V41"/>
  <c r="Z41"/>
  <c r="AD41"/>
  <c r="AH41"/>
  <c r="V42"/>
  <c r="Z42"/>
  <c r="AD42"/>
  <c r="AH42"/>
  <c r="V43"/>
  <c r="Z43"/>
  <c r="AD43"/>
  <c r="AH43"/>
  <c r="V44"/>
  <c r="Z44"/>
  <c r="AD44"/>
  <c r="AH44"/>
  <c r="V45"/>
  <c r="Z45"/>
  <c r="AD45"/>
  <c r="AH45"/>
  <c r="V46"/>
  <c r="Z46"/>
  <c r="AD46"/>
  <c r="AH46"/>
  <c r="V47"/>
  <c r="Z47"/>
  <c r="AD47"/>
  <c r="AH47"/>
  <c r="V48"/>
  <c r="Z48"/>
  <c r="AD48"/>
  <c r="AH48"/>
  <c r="V49"/>
  <c r="Z49"/>
  <c r="AD49"/>
  <c r="AH49"/>
  <c r="V50"/>
  <c r="Z50"/>
  <c r="AD50"/>
  <c r="AH50"/>
  <c r="V51"/>
  <c r="Z51"/>
  <c r="AD51"/>
  <c r="AH51"/>
  <c r="F112" i="6" l="1"/>
  <c r="L112" s="1"/>
  <c r="F113"/>
  <c r="L113" s="1"/>
  <c r="F114"/>
  <c r="L114" s="1"/>
  <c r="AX111" i="1"/>
  <c r="BN111" s="1"/>
  <c r="AX112"/>
  <c r="BN112" s="1"/>
  <c r="AX113"/>
  <c r="BN113" s="1"/>
  <c r="N6" i="9"/>
  <c r="N4" s="1"/>
  <c r="L6"/>
  <c r="L4" s="1"/>
  <c r="O6"/>
  <c r="O4" s="1"/>
  <c r="P6"/>
  <c r="P4" s="1"/>
  <c r="D120" i="7"/>
  <c r="D131"/>
  <c r="D135"/>
  <c r="D152"/>
  <c r="D154"/>
  <c r="D159"/>
  <c r="D177"/>
  <c r="D179"/>
  <c r="D183"/>
  <c r="D185"/>
  <c r="D190"/>
  <c r="D198"/>
  <c r="D208"/>
  <c r="AX114" i="1"/>
  <c r="BN114" s="1"/>
  <c r="D115" i="7"/>
  <c r="D119"/>
  <c r="D136"/>
  <c r="D147"/>
  <c r="D151"/>
  <c r="D153"/>
  <c r="D166"/>
  <c r="D176"/>
  <c r="D184"/>
  <c r="D191"/>
  <c r="D209"/>
  <c r="G210" i="8"/>
  <c r="D118" i="7"/>
  <c r="D121"/>
  <c r="D126"/>
  <c r="D129"/>
  <c r="D134"/>
  <c r="D137"/>
  <c r="D142"/>
  <c r="D145"/>
  <c r="D150"/>
  <c r="D157"/>
  <c r="D164"/>
  <c r="D173"/>
  <c r="D178"/>
  <c r="D180"/>
  <c r="D189"/>
  <c r="D194"/>
  <c r="D196"/>
  <c r="D205"/>
  <c r="D210"/>
  <c r="M6" i="9"/>
  <c r="M4" s="1"/>
  <c r="D117" i="7"/>
  <c r="D122"/>
  <c r="D125"/>
  <c r="D130"/>
  <c r="D133"/>
  <c r="D138"/>
  <c r="D141"/>
  <c r="D146"/>
  <c r="D149"/>
  <c r="D156"/>
  <c r="D158"/>
  <c r="D165"/>
  <c r="D170"/>
  <c r="D172"/>
  <c r="D181"/>
  <c r="D186"/>
  <c r="D188"/>
  <c r="D197"/>
  <c r="D202"/>
  <c r="D204"/>
  <c r="F106" i="6"/>
  <c r="L106" s="1"/>
  <c r="F108"/>
  <c r="L108" s="1"/>
  <c r="F109"/>
  <c r="L109" s="1"/>
  <c r="F110"/>
  <c r="L110" s="1"/>
  <c r="D12" i="7"/>
  <c r="D14"/>
  <c r="D26"/>
  <c r="D28"/>
  <c r="D30"/>
  <c r="D40"/>
  <c r="D42"/>
  <c r="D44"/>
  <c r="D46"/>
  <c r="D92"/>
  <c r="D94"/>
  <c r="D96"/>
  <c r="D98"/>
  <c r="D108"/>
  <c r="D110"/>
  <c r="D114"/>
  <c r="G11" i="8"/>
  <c r="G13"/>
  <c r="G15"/>
  <c r="G17"/>
  <c r="G19"/>
  <c r="G21"/>
  <c r="G23"/>
  <c r="G25"/>
  <c r="G27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D11" i="7"/>
  <c r="D13"/>
  <c r="D15"/>
  <c r="D25"/>
  <c r="D27"/>
  <c r="D29"/>
  <c r="D31"/>
  <c r="D39"/>
  <c r="D41"/>
  <c r="D43"/>
  <c r="D45"/>
  <c r="D47"/>
  <c r="D93"/>
  <c r="D95"/>
  <c r="D97"/>
  <c r="D99"/>
  <c r="D107"/>
  <c r="D109"/>
  <c r="D111"/>
  <c r="D113"/>
  <c r="G12" i="8"/>
  <c r="G14"/>
  <c r="G16"/>
  <c r="G18"/>
  <c r="G20"/>
  <c r="G22"/>
  <c r="G24"/>
  <c r="G26"/>
  <c r="G28"/>
  <c r="G30"/>
  <c r="G32"/>
  <c r="G34"/>
  <c r="G36"/>
  <c r="G38"/>
  <c r="G40"/>
  <c r="G42"/>
  <c r="G44"/>
  <c r="G46"/>
  <c r="G48"/>
  <c r="G50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D52" i="7"/>
  <c r="G113" i="8"/>
  <c r="D55" i="7"/>
  <c r="D83"/>
  <c r="D23"/>
  <c r="D57"/>
  <c r="D59"/>
  <c r="D61"/>
  <c r="D63"/>
  <c r="D71"/>
  <c r="D75"/>
  <c r="D77"/>
  <c r="D79"/>
  <c r="D81"/>
  <c r="D88"/>
  <c r="D16"/>
  <c r="D32"/>
  <c r="D56"/>
  <c r="D58"/>
  <c r="D60"/>
  <c r="D62"/>
  <c r="D78"/>
  <c r="D82"/>
  <c r="D91"/>
  <c r="D17"/>
  <c r="D19"/>
  <c r="D21"/>
  <c r="D24"/>
  <c r="D34"/>
  <c r="D36"/>
  <c r="D38"/>
  <c r="D49"/>
  <c r="D51"/>
  <c r="D53"/>
  <c r="D64"/>
  <c r="D66"/>
  <c r="D68"/>
  <c r="D70"/>
  <c r="D85"/>
  <c r="D87"/>
  <c r="D89"/>
  <c r="D100"/>
  <c r="D102"/>
  <c r="D104"/>
  <c r="D106"/>
  <c r="F107" i="6"/>
  <c r="L107" s="1"/>
  <c r="F111"/>
  <c r="L111" s="1"/>
  <c r="D18" i="7"/>
  <c r="D20"/>
  <c r="D22"/>
  <c r="D33"/>
  <c r="D35"/>
  <c r="D37"/>
  <c r="D48"/>
  <c r="D50"/>
  <c r="D54"/>
  <c r="D65"/>
  <c r="D67"/>
  <c r="D69"/>
  <c r="D72"/>
  <c r="D80"/>
  <c r="D84"/>
  <c r="D86"/>
  <c r="D90"/>
  <c r="D101"/>
  <c r="D103"/>
  <c r="D105"/>
  <c r="D112"/>
  <c r="D73"/>
  <c r="D76"/>
  <c r="G52" i="8"/>
  <c r="D74" i="7"/>
  <c r="F11" i="6"/>
  <c r="L11" s="1"/>
  <c r="F12"/>
  <c r="L12" s="1"/>
  <c r="F13"/>
  <c r="L13" s="1"/>
  <c r="F14"/>
  <c r="L14" s="1"/>
  <c r="F15"/>
  <c r="L15" s="1"/>
  <c r="F16"/>
  <c r="L16" s="1"/>
  <c r="F17"/>
  <c r="L17" s="1"/>
  <c r="F18"/>
  <c r="L18" s="1"/>
  <c r="F19"/>
  <c r="L19" s="1"/>
  <c r="F20"/>
  <c r="L20" s="1"/>
  <c r="F21"/>
  <c r="L21" s="1"/>
  <c r="F22"/>
  <c r="L22" s="1"/>
  <c r="F23"/>
  <c r="L23" s="1"/>
  <c r="F24"/>
  <c r="L24" s="1"/>
  <c r="F25"/>
  <c r="L25" s="1"/>
  <c r="F26"/>
  <c r="L26" s="1"/>
  <c r="F27"/>
  <c r="L27" s="1"/>
  <c r="F28"/>
  <c r="L28" s="1"/>
  <c r="AX94" i="1"/>
  <c r="BN94" s="1"/>
  <c r="AX96"/>
  <c r="BN96" s="1"/>
  <c r="AX97"/>
  <c r="BN97" s="1"/>
  <c r="AX95"/>
  <c r="BN95" s="1"/>
  <c r="AX42"/>
  <c r="BN42" s="1"/>
  <c r="F29" i="6"/>
  <c r="L29" s="1"/>
  <c r="F30"/>
  <c r="L30" s="1"/>
  <c r="F31"/>
  <c r="L31" s="1"/>
  <c r="F32"/>
  <c r="L32" s="1"/>
  <c r="F33"/>
  <c r="L33" s="1"/>
  <c r="F34"/>
  <c r="L34" s="1"/>
  <c r="F35"/>
  <c r="L35" s="1"/>
  <c r="F36"/>
  <c r="L36" s="1"/>
  <c r="F37"/>
  <c r="L37" s="1"/>
  <c r="F38"/>
  <c r="L38" s="1"/>
  <c r="F39"/>
  <c r="L39" s="1"/>
  <c r="F40"/>
  <c r="L40" s="1"/>
  <c r="F41"/>
  <c r="L41" s="1"/>
  <c r="F42"/>
  <c r="L42" s="1"/>
  <c r="F43"/>
  <c r="L43" s="1"/>
  <c r="F44"/>
  <c r="L44" s="1"/>
  <c r="F45"/>
  <c r="L45" s="1"/>
  <c r="F46"/>
  <c r="L46" s="1"/>
  <c r="F47"/>
  <c r="L47" s="1"/>
  <c r="F48"/>
  <c r="L48" s="1"/>
  <c r="F49"/>
  <c r="L49" s="1"/>
  <c r="F50"/>
  <c r="L50" s="1"/>
  <c r="F51"/>
  <c r="L51" s="1"/>
  <c r="F52"/>
  <c r="L52" s="1"/>
  <c r="F53"/>
  <c r="L53" s="1"/>
  <c r="F54"/>
  <c r="L54" s="1"/>
  <c r="F55"/>
  <c r="L55" s="1"/>
  <c r="F56"/>
  <c r="L56" s="1"/>
  <c r="F57"/>
  <c r="L57" s="1"/>
  <c r="F58"/>
  <c r="L58" s="1"/>
  <c r="F59"/>
  <c r="L59" s="1"/>
  <c r="F60"/>
  <c r="L60" s="1"/>
  <c r="F61"/>
  <c r="L61" s="1"/>
  <c r="F62"/>
  <c r="L62" s="1"/>
  <c r="F63"/>
  <c r="L63" s="1"/>
  <c r="F64"/>
  <c r="L64" s="1"/>
  <c r="F65"/>
  <c r="L65" s="1"/>
  <c r="F66"/>
  <c r="L66" s="1"/>
  <c r="F67"/>
  <c r="L67" s="1"/>
  <c r="F68"/>
  <c r="L68" s="1"/>
  <c r="F69"/>
  <c r="L69" s="1"/>
  <c r="F70"/>
  <c r="L70" s="1"/>
  <c r="F71"/>
  <c r="L71" s="1"/>
  <c r="F72"/>
  <c r="L72" s="1"/>
  <c r="F73"/>
  <c r="L73" s="1"/>
  <c r="F74"/>
  <c r="L74" s="1"/>
  <c r="F75"/>
  <c r="L75" s="1"/>
  <c r="F76"/>
  <c r="L76" s="1"/>
  <c r="F77"/>
  <c r="L77" s="1"/>
  <c r="F78"/>
  <c r="L78" s="1"/>
  <c r="F79"/>
  <c r="L79" s="1"/>
  <c r="F80"/>
  <c r="L80" s="1"/>
  <c r="F81"/>
  <c r="L81" s="1"/>
  <c r="F82"/>
  <c r="L82" s="1"/>
  <c r="F83"/>
  <c r="L83" s="1"/>
  <c r="F84"/>
  <c r="L84" s="1"/>
  <c r="F85"/>
  <c r="L85" s="1"/>
  <c r="F86"/>
  <c r="L86" s="1"/>
  <c r="F87"/>
  <c r="L87" s="1"/>
  <c r="F88"/>
  <c r="L88" s="1"/>
  <c r="F89"/>
  <c r="L89" s="1"/>
  <c r="F90"/>
  <c r="L90" s="1"/>
  <c r="F91"/>
  <c r="L91" s="1"/>
  <c r="F92"/>
  <c r="L92" s="1"/>
  <c r="F93"/>
  <c r="L93" s="1"/>
  <c r="F94"/>
  <c r="L94" s="1"/>
  <c r="F95"/>
  <c r="L95" s="1"/>
  <c r="F96"/>
  <c r="L96" s="1"/>
  <c r="F97"/>
  <c r="L97" s="1"/>
  <c r="F98"/>
  <c r="L98" s="1"/>
  <c r="F99"/>
  <c r="L99" s="1"/>
  <c r="F100"/>
  <c r="L100" s="1"/>
  <c r="F101"/>
  <c r="L101" s="1"/>
  <c r="F102"/>
  <c r="L102" s="1"/>
  <c r="F103"/>
  <c r="L103" s="1"/>
  <c r="F104"/>
  <c r="L104" s="1"/>
  <c r="F105"/>
  <c r="L105" s="1"/>
  <c r="D8"/>
  <c r="B8"/>
  <c r="E8"/>
  <c r="C8"/>
  <c r="AX100" i="1"/>
  <c r="BN100" s="1"/>
  <c r="AX99"/>
  <c r="BN99" s="1"/>
  <c r="AX101"/>
  <c r="BN101" s="1"/>
  <c r="AX102"/>
  <c r="BN102" s="1"/>
  <c r="AX103"/>
  <c r="BN103" s="1"/>
  <c r="AX104"/>
  <c r="BN104" s="1"/>
  <c r="AX105"/>
  <c r="BN105" s="1"/>
  <c r="AX106"/>
  <c r="BN106" s="1"/>
  <c r="AX107"/>
  <c r="BN107" s="1"/>
  <c r="AX108"/>
  <c r="BN108" s="1"/>
  <c r="AX109"/>
  <c r="BN109" s="1"/>
  <c r="AX110"/>
  <c r="BN110" s="1"/>
  <c r="AX79"/>
  <c r="BN79" s="1"/>
  <c r="AX80"/>
  <c r="BN80" s="1"/>
  <c r="AX81"/>
  <c r="BN81" s="1"/>
  <c r="AX82"/>
  <c r="BN82" s="1"/>
  <c r="AX84"/>
  <c r="BN84" s="1"/>
  <c r="AX85"/>
  <c r="BN85" s="1"/>
  <c r="AX86"/>
  <c r="BN86" s="1"/>
  <c r="AX87"/>
  <c r="BN87" s="1"/>
  <c r="AX88"/>
  <c r="BN88" s="1"/>
  <c r="AX90"/>
  <c r="BN90" s="1"/>
  <c r="AX91"/>
  <c r="BN91" s="1"/>
  <c r="AX89"/>
  <c r="BN89" s="1"/>
  <c r="AX93"/>
  <c r="BN93" s="1"/>
  <c r="AX92"/>
  <c r="BN92" s="1"/>
  <c r="AX66"/>
  <c r="BN66" s="1"/>
  <c r="AX69"/>
  <c r="BN69" s="1"/>
  <c r="AX64"/>
  <c r="BN64" s="1"/>
  <c r="AX68"/>
  <c r="BN68" s="1"/>
  <c r="AX72"/>
  <c r="BN72" s="1"/>
  <c r="AX67"/>
  <c r="BN67" s="1"/>
  <c r="AX70"/>
  <c r="BN70" s="1"/>
  <c r="AX38"/>
  <c r="BN38" s="1"/>
  <c r="AX73"/>
  <c r="BN73" s="1"/>
  <c r="AX74"/>
  <c r="BN74" s="1"/>
  <c r="AX76"/>
  <c r="BN76" s="1"/>
  <c r="AX77"/>
  <c r="BN77" s="1"/>
  <c r="AX78"/>
  <c r="BN78" s="1"/>
  <c r="AX49"/>
  <c r="BN49" s="1"/>
  <c r="AX48"/>
  <c r="BN48" s="1"/>
  <c r="AX47"/>
  <c r="BN47" s="1"/>
  <c r="AX45"/>
  <c r="BN45" s="1"/>
  <c r="AX37"/>
  <c r="BN37" s="1"/>
  <c r="AX40"/>
  <c r="BN40" s="1"/>
  <c r="AX50"/>
  <c r="BN50" s="1"/>
  <c r="AX57"/>
  <c r="BN57" s="1"/>
  <c r="AX59"/>
  <c r="BN59" s="1"/>
  <c r="AX60"/>
  <c r="BN60" s="1"/>
  <c r="AX65"/>
  <c r="BN65" s="1"/>
  <c r="AX71"/>
  <c r="BN71" s="1"/>
  <c r="AX75"/>
  <c r="BN75" s="1"/>
  <c r="AX51"/>
  <c r="BN51" s="1"/>
  <c r="AX56"/>
  <c r="BN56" s="1"/>
  <c r="AX58"/>
  <c r="BN58" s="1"/>
  <c r="AX39"/>
  <c r="BN39" s="1"/>
  <c r="AX44"/>
  <c r="BN44" s="1"/>
  <c r="AX43"/>
  <c r="BN43" s="1"/>
  <c r="AX41"/>
  <c r="BN41" s="1"/>
  <c r="AX46"/>
  <c r="BN46" s="1"/>
  <c r="AX61"/>
  <c r="BN61" s="1"/>
  <c r="AX63"/>
  <c r="BN63" s="1"/>
  <c r="AH55"/>
  <c r="AD55"/>
  <c r="Z55"/>
  <c r="V55"/>
  <c r="AH54"/>
  <c r="AD54"/>
  <c r="Z54"/>
  <c r="V54"/>
  <c r="AH53"/>
  <c r="AD53"/>
  <c r="Z53"/>
  <c r="V53"/>
  <c r="AH52"/>
  <c r="AD52"/>
  <c r="Z52"/>
  <c r="V52"/>
  <c r="G210" i="3"/>
  <c r="H210" s="1"/>
  <c r="F210"/>
  <c r="E210"/>
  <c r="D210"/>
  <c r="C210"/>
  <c r="A210"/>
  <c r="G209"/>
  <c r="H209" s="1"/>
  <c r="F209"/>
  <c r="E209"/>
  <c r="D209"/>
  <c r="C209"/>
  <c r="A209"/>
  <c r="G208"/>
  <c r="H208" s="1"/>
  <c r="F208"/>
  <c r="E208"/>
  <c r="D208"/>
  <c r="C208"/>
  <c r="A208"/>
  <c r="G207"/>
  <c r="H207" s="1"/>
  <c r="F207"/>
  <c r="E207"/>
  <c r="D207"/>
  <c r="C207"/>
  <c r="A207"/>
  <c r="G206"/>
  <c r="H206" s="1"/>
  <c r="F206"/>
  <c r="E206"/>
  <c r="D206"/>
  <c r="C206"/>
  <c r="A206"/>
  <c r="G205"/>
  <c r="H205" s="1"/>
  <c r="F205"/>
  <c r="E205"/>
  <c r="D205"/>
  <c r="C205"/>
  <c r="A205"/>
  <c r="G204"/>
  <c r="H204" s="1"/>
  <c r="F204"/>
  <c r="E204"/>
  <c r="D204"/>
  <c r="C204"/>
  <c r="A204"/>
  <c r="G203"/>
  <c r="H203" s="1"/>
  <c r="F203"/>
  <c r="E203"/>
  <c r="D203"/>
  <c r="C203"/>
  <c r="A203"/>
  <c r="G202"/>
  <c r="H202" s="1"/>
  <c r="F202"/>
  <c r="E202"/>
  <c r="D202"/>
  <c r="C202"/>
  <c r="A202"/>
  <c r="G201"/>
  <c r="H201" s="1"/>
  <c r="F201"/>
  <c r="E201"/>
  <c r="D201"/>
  <c r="C201"/>
  <c r="A201"/>
  <c r="G200"/>
  <c r="H200" s="1"/>
  <c r="F200"/>
  <c r="E200"/>
  <c r="D200"/>
  <c r="C200"/>
  <c r="A200"/>
  <c r="G199"/>
  <c r="H199" s="1"/>
  <c r="F199"/>
  <c r="E199"/>
  <c r="D199"/>
  <c r="C199"/>
  <c r="A199"/>
  <c r="G198"/>
  <c r="H198" s="1"/>
  <c r="F198"/>
  <c r="E198"/>
  <c r="D198"/>
  <c r="C198"/>
  <c r="A198"/>
  <c r="G197"/>
  <c r="H197" s="1"/>
  <c r="F197"/>
  <c r="E197"/>
  <c r="D197"/>
  <c r="C197"/>
  <c r="A197"/>
  <c r="G196"/>
  <c r="H196" s="1"/>
  <c r="F196"/>
  <c r="E196"/>
  <c r="D196"/>
  <c r="C196"/>
  <c r="A196"/>
  <c r="G195"/>
  <c r="H195" s="1"/>
  <c r="F195"/>
  <c r="E195"/>
  <c r="D195"/>
  <c r="C195"/>
  <c r="A195"/>
  <c r="G194"/>
  <c r="H194" s="1"/>
  <c r="F194"/>
  <c r="E194"/>
  <c r="D194"/>
  <c r="C194"/>
  <c r="A194"/>
  <c r="G193"/>
  <c r="H193" s="1"/>
  <c r="F193"/>
  <c r="E193"/>
  <c r="D193"/>
  <c r="C193"/>
  <c r="A193"/>
  <c r="G192"/>
  <c r="H192" s="1"/>
  <c r="F192"/>
  <c r="E192"/>
  <c r="D192"/>
  <c r="C192"/>
  <c r="A192"/>
  <c r="G191"/>
  <c r="H191" s="1"/>
  <c r="F191"/>
  <c r="E191"/>
  <c r="D191"/>
  <c r="C191"/>
  <c r="A191"/>
  <c r="G190"/>
  <c r="H190" s="1"/>
  <c r="F190"/>
  <c r="E190"/>
  <c r="D190"/>
  <c r="C190"/>
  <c r="A190"/>
  <c r="G189"/>
  <c r="H189" s="1"/>
  <c r="F189"/>
  <c r="E189"/>
  <c r="D189"/>
  <c r="C189"/>
  <c r="A189"/>
  <c r="G188"/>
  <c r="H188" s="1"/>
  <c r="F188"/>
  <c r="E188"/>
  <c r="D188"/>
  <c r="C188"/>
  <c r="A188"/>
  <c r="G187"/>
  <c r="H187" s="1"/>
  <c r="F187"/>
  <c r="E187"/>
  <c r="D187"/>
  <c r="C187"/>
  <c r="A187"/>
  <c r="G186"/>
  <c r="H186" s="1"/>
  <c r="F186"/>
  <c r="E186"/>
  <c r="D186"/>
  <c r="C186"/>
  <c r="A186"/>
  <c r="G185"/>
  <c r="H185" s="1"/>
  <c r="F185"/>
  <c r="E185"/>
  <c r="D185"/>
  <c r="C185"/>
  <c r="A185"/>
  <c r="G184"/>
  <c r="H184" s="1"/>
  <c r="F184"/>
  <c r="E184"/>
  <c r="D184"/>
  <c r="C184"/>
  <c r="A184"/>
  <c r="G183"/>
  <c r="H183" s="1"/>
  <c r="F183"/>
  <c r="E183"/>
  <c r="D183"/>
  <c r="C183"/>
  <c r="A183"/>
  <c r="G182"/>
  <c r="H182" s="1"/>
  <c r="F182"/>
  <c r="E182"/>
  <c r="D182"/>
  <c r="C182"/>
  <c r="A182"/>
  <c r="G181"/>
  <c r="H181" s="1"/>
  <c r="F181"/>
  <c r="E181"/>
  <c r="D181"/>
  <c r="C181"/>
  <c r="A181"/>
  <c r="G180"/>
  <c r="H180" s="1"/>
  <c r="F180"/>
  <c r="E180"/>
  <c r="D180"/>
  <c r="C180"/>
  <c r="A180"/>
  <c r="G179"/>
  <c r="H179" s="1"/>
  <c r="F179"/>
  <c r="E179"/>
  <c r="D179"/>
  <c r="C179"/>
  <c r="A179"/>
  <c r="G178"/>
  <c r="H178" s="1"/>
  <c r="F178"/>
  <c r="E178"/>
  <c r="D178"/>
  <c r="C178"/>
  <c r="A178"/>
  <c r="G177"/>
  <c r="H177" s="1"/>
  <c r="F177"/>
  <c r="E177"/>
  <c r="D177"/>
  <c r="C177"/>
  <c r="A177"/>
  <c r="G176"/>
  <c r="H176" s="1"/>
  <c r="F176"/>
  <c r="E176"/>
  <c r="D176"/>
  <c r="C176"/>
  <c r="A176"/>
  <c r="G175"/>
  <c r="H175" s="1"/>
  <c r="F175"/>
  <c r="E175"/>
  <c r="D175"/>
  <c r="C175"/>
  <c r="A175"/>
  <c r="G174"/>
  <c r="H174" s="1"/>
  <c r="F174"/>
  <c r="E174"/>
  <c r="D174"/>
  <c r="C174"/>
  <c r="A174"/>
  <c r="G173"/>
  <c r="H173" s="1"/>
  <c r="F173"/>
  <c r="E173"/>
  <c r="D173"/>
  <c r="C173"/>
  <c r="A173"/>
  <c r="G172"/>
  <c r="H172" s="1"/>
  <c r="F172"/>
  <c r="E172"/>
  <c r="D172"/>
  <c r="C172"/>
  <c r="A172"/>
  <c r="G171"/>
  <c r="H171" s="1"/>
  <c r="F171"/>
  <c r="E171"/>
  <c r="D171"/>
  <c r="C171"/>
  <c r="A171"/>
  <c r="G170"/>
  <c r="H170" s="1"/>
  <c r="F170"/>
  <c r="E170"/>
  <c r="D170"/>
  <c r="C170"/>
  <c r="A170"/>
  <c r="H169"/>
  <c r="G169"/>
  <c r="F169"/>
  <c r="E169"/>
  <c r="D169"/>
  <c r="C169"/>
  <c r="A169"/>
  <c r="G168"/>
  <c r="H168" s="1"/>
  <c r="F168"/>
  <c r="E168"/>
  <c r="D168"/>
  <c r="C168"/>
  <c r="A168"/>
  <c r="G167"/>
  <c r="H167" s="1"/>
  <c r="F167"/>
  <c r="E167"/>
  <c r="D167"/>
  <c r="C167"/>
  <c r="A167"/>
  <c r="G166"/>
  <c r="H166" s="1"/>
  <c r="F166"/>
  <c r="E166"/>
  <c r="D166"/>
  <c r="C166"/>
  <c r="A166"/>
  <c r="G165"/>
  <c r="H165" s="1"/>
  <c r="F165"/>
  <c r="E165"/>
  <c r="D165"/>
  <c r="C165"/>
  <c r="A165"/>
  <c r="G164"/>
  <c r="H164" s="1"/>
  <c r="F164"/>
  <c r="E164"/>
  <c r="D164"/>
  <c r="C164"/>
  <c r="A164"/>
  <c r="G163"/>
  <c r="H163" s="1"/>
  <c r="F163"/>
  <c r="E163"/>
  <c r="D163"/>
  <c r="C163"/>
  <c r="A163"/>
  <c r="G162"/>
  <c r="H162" s="1"/>
  <c r="F162"/>
  <c r="E162"/>
  <c r="D162"/>
  <c r="C162"/>
  <c r="A162"/>
  <c r="G161"/>
  <c r="H161" s="1"/>
  <c r="F161"/>
  <c r="E161"/>
  <c r="D161"/>
  <c r="C161"/>
  <c r="A161"/>
  <c r="G160"/>
  <c r="H160" s="1"/>
  <c r="F160"/>
  <c r="E160"/>
  <c r="D160"/>
  <c r="C160"/>
  <c r="A160"/>
  <c r="G159"/>
  <c r="H159" s="1"/>
  <c r="F159"/>
  <c r="E159"/>
  <c r="D159"/>
  <c r="C159"/>
  <c r="A159"/>
  <c r="G158"/>
  <c r="H158" s="1"/>
  <c r="F158"/>
  <c r="E158"/>
  <c r="D158"/>
  <c r="C158"/>
  <c r="A158"/>
  <c r="G157"/>
  <c r="H157" s="1"/>
  <c r="F157"/>
  <c r="E157"/>
  <c r="D157"/>
  <c r="C157"/>
  <c r="A157"/>
  <c r="G156"/>
  <c r="H156" s="1"/>
  <c r="F156"/>
  <c r="E156"/>
  <c r="D156"/>
  <c r="C156"/>
  <c r="A156"/>
  <c r="G155"/>
  <c r="H155" s="1"/>
  <c r="F155"/>
  <c r="E155"/>
  <c r="D155"/>
  <c r="C155"/>
  <c r="A155"/>
  <c r="G154"/>
  <c r="H154" s="1"/>
  <c r="F154"/>
  <c r="E154"/>
  <c r="D154"/>
  <c r="C154"/>
  <c r="A154"/>
  <c r="G153"/>
  <c r="H153" s="1"/>
  <c r="F153"/>
  <c r="E153"/>
  <c r="D153"/>
  <c r="C153"/>
  <c r="A153"/>
  <c r="G152"/>
  <c r="H152" s="1"/>
  <c r="F152"/>
  <c r="E152"/>
  <c r="D152"/>
  <c r="C152"/>
  <c r="A152"/>
  <c r="G151"/>
  <c r="H151" s="1"/>
  <c r="F151"/>
  <c r="E151"/>
  <c r="D151"/>
  <c r="C151"/>
  <c r="A151"/>
  <c r="G150"/>
  <c r="H150" s="1"/>
  <c r="F150"/>
  <c r="E150"/>
  <c r="D150"/>
  <c r="C150"/>
  <c r="A150"/>
  <c r="G149"/>
  <c r="H149" s="1"/>
  <c r="F149"/>
  <c r="E149"/>
  <c r="D149"/>
  <c r="C149"/>
  <c r="A149"/>
  <c r="G148"/>
  <c r="H148" s="1"/>
  <c r="F148"/>
  <c r="E148"/>
  <c r="D148"/>
  <c r="C148"/>
  <c r="A148"/>
  <c r="G147"/>
  <c r="H147" s="1"/>
  <c r="F147"/>
  <c r="E147"/>
  <c r="D147"/>
  <c r="C147"/>
  <c r="A147"/>
  <c r="G146"/>
  <c r="H146" s="1"/>
  <c r="F146"/>
  <c r="E146"/>
  <c r="D146"/>
  <c r="C146"/>
  <c r="A146"/>
  <c r="G145"/>
  <c r="H145" s="1"/>
  <c r="F145"/>
  <c r="E145"/>
  <c r="D145"/>
  <c r="C145"/>
  <c r="A145"/>
  <c r="G144"/>
  <c r="H144" s="1"/>
  <c r="F144"/>
  <c r="E144"/>
  <c r="D144"/>
  <c r="C144"/>
  <c r="A144"/>
  <c r="G143"/>
  <c r="H143" s="1"/>
  <c r="F143"/>
  <c r="E143"/>
  <c r="D143"/>
  <c r="C143"/>
  <c r="A143"/>
  <c r="G142"/>
  <c r="H142" s="1"/>
  <c r="F142"/>
  <c r="E142"/>
  <c r="D142"/>
  <c r="C142"/>
  <c r="A142"/>
  <c r="G141"/>
  <c r="H141" s="1"/>
  <c r="F141"/>
  <c r="E141"/>
  <c r="D141"/>
  <c r="C141"/>
  <c r="A141"/>
  <c r="G140"/>
  <c r="H140" s="1"/>
  <c r="F140"/>
  <c r="E140"/>
  <c r="D140"/>
  <c r="C140"/>
  <c r="A140"/>
  <c r="G139"/>
  <c r="H139" s="1"/>
  <c r="F139"/>
  <c r="E139"/>
  <c r="D139"/>
  <c r="C139"/>
  <c r="A139"/>
  <c r="G138"/>
  <c r="H138" s="1"/>
  <c r="F138"/>
  <c r="E138"/>
  <c r="D138"/>
  <c r="C138"/>
  <c r="A138"/>
  <c r="G137"/>
  <c r="H137" s="1"/>
  <c r="F137"/>
  <c r="E137"/>
  <c r="D137"/>
  <c r="C137"/>
  <c r="A137"/>
  <c r="G136"/>
  <c r="H136" s="1"/>
  <c r="F136"/>
  <c r="E136"/>
  <c r="D136"/>
  <c r="C136"/>
  <c r="A136"/>
  <c r="G135"/>
  <c r="H135" s="1"/>
  <c r="F135"/>
  <c r="E135"/>
  <c r="D135"/>
  <c r="C135"/>
  <c r="A135"/>
  <c r="G134"/>
  <c r="H134" s="1"/>
  <c r="F134"/>
  <c r="E134"/>
  <c r="D134"/>
  <c r="C134"/>
  <c r="A134"/>
  <c r="G133"/>
  <c r="H133" s="1"/>
  <c r="F133"/>
  <c r="E133"/>
  <c r="D133"/>
  <c r="C133"/>
  <c r="A133"/>
  <c r="G132"/>
  <c r="H132" s="1"/>
  <c r="F132"/>
  <c r="E132"/>
  <c r="D132"/>
  <c r="C132"/>
  <c r="A132"/>
  <c r="G131"/>
  <c r="H131" s="1"/>
  <c r="F131"/>
  <c r="E131"/>
  <c r="D131"/>
  <c r="C131"/>
  <c r="A131"/>
  <c r="G130"/>
  <c r="H130" s="1"/>
  <c r="F130"/>
  <c r="E130"/>
  <c r="D130"/>
  <c r="C130"/>
  <c r="A130"/>
  <c r="G129"/>
  <c r="H129" s="1"/>
  <c r="F129"/>
  <c r="E129"/>
  <c r="D129"/>
  <c r="C129"/>
  <c r="A129"/>
  <c r="G128"/>
  <c r="H128" s="1"/>
  <c r="F128"/>
  <c r="E128"/>
  <c r="D128"/>
  <c r="C128"/>
  <c r="A128"/>
  <c r="G127"/>
  <c r="H127" s="1"/>
  <c r="F127"/>
  <c r="E127"/>
  <c r="D127"/>
  <c r="C127"/>
  <c r="A127"/>
  <c r="G126"/>
  <c r="H126" s="1"/>
  <c r="F126"/>
  <c r="E126"/>
  <c r="D126"/>
  <c r="C126"/>
  <c r="A126"/>
  <c r="G125"/>
  <c r="H125" s="1"/>
  <c r="F125"/>
  <c r="E125"/>
  <c r="D125"/>
  <c r="C125"/>
  <c r="A125"/>
  <c r="G124"/>
  <c r="H124" s="1"/>
  <c r="F124"/>
  <c r="E124"/>
  <c r="D124"/>
  <c r="C124"/>
  <c r="A124"/>
  <c r="G123"/>
  <c r="H123" s="1"/>
  <c r="F123"/>
  <c r="E123"/>
  <c r="D123"/>
  <c r="C123"/>
  <c r="A123"/>
  <c r="G122"/>
  <c r="H122" s="1"/>
  <c r="F122"/>
  <c r="E122"/>
  <c r="D122"/>
  <c r="C122"/>
  <c r="A122"/>
  <c r="G121"/>
  <c r="H121" s="1"/>
  <c r="F121"/>
  <c r="E121"/>
  <c r="D121"/>
  <c r="C121"/>
  <c r="A121"/>
  <c r="G120"/>
  <c r="H120" s="1"/>
  <c r="F120"/>
  <c r="E120"/>
  <c r="D120"/>
  <c r="C120"/>
  <c r="A120"/>
  <c r="G119"/>
  <c r="H119" s="1"/>
  <c r="F119"/>
  <c r="E119"/>
  <c r="D119"/>
  <c r="C119"/>
  <c r="A119"/>
  <c r="G118"/>
  <c r="H118" s="1"/>
  <c r="F118"/>
  <c r="E118"/>
  <c r="D118"/>
  <c r="C118"/>
  <c r="A118"/>
  <c r="G117"/>
  <c r="H117" s="1"/>
  <c r="F117"/>
  <c r="E117"/>
  <c r="D117"/>
  <c r="C117"/>
  <c r="A117"/>
  <c r="G116"/>
  <c r="H116" s="1"/>
  <c r="F116"/>
  <c r="E116"/>
  <c r="D116"/>
  <c r="C116"/>
  <c r="A116"/>
  <c r="G115"/>
  <c r="H115" s="1"/>
  <c r="F115"/>
  <c r="E115"/>
  <c r="D115"/>
  <c r="C115"/>
  <c r="A115"/>
  <c r="G114"/>
  <c r="H114" s="1"/>
  <c r="F114"/>
  <c r="E114"/>
  <c r="D114"/>
  <c r="C114"/>
  <c r="A114"/>
  <c r="G113"/>
  <c r="H113" s="1"/>
  <c r="F113"/>
  <c r="E113"/>
  <c r="D113"/>
  <c r="C113"/>
  <c r="A113"/>
  <c r="G112"/>
  <c r="H112" s="1"/>
  <c r="F112"/>
  <c r="E112"/>
  <c r="D112"/>
  <c r="C112"/>
  <c r="A112"/>
  <c r="G111"/>
  <c r="H111" s="1"/>
  <c r="F111"/>
  <c r="E111"/>
  <c r="D111"/>
  <c r="C111"/>
  <c r="A111"/>
  <c r="G110"/>
  <c r="H110" s="1"/>
  <c r="F110"/>
  <c r="E110"/>
  <c r="D110"/>
  <c r="C110"/>
  <c r="A110"/>
  <c r="G109"/>
  <c r="H109" s="1"/>
  <c r="F109"/>
  <c r="E109"/>
  <c r="D109"/>
  <c r="C109"/>
  <c r="A109"/>
  <c r="G108"/>
  <c r="H108" s="1"/>
  <c r="F108"/>
  <c r="E108"/>
  <c r="D108"/>
  <c r="C108"/>
  <c r="A108"/>
  <c r="G107"/>
  <c r="H107" s="1"/>
  <c r="F107"/>
  <c r="E107"/>
  <c r="D107"/>
  <c r="C107"/>
  <c r="A107"/>
  <c r="G106"/>
  <c r="H106" s="1"/>
  <c r="F106"/>
  <c r="E106"/>
  <c r="D106"/>
  <c r="C106"/>
  <c r="A106"/>
  <c r="G105"/>
  <c r="H105" s="1"/>
  <c r="F105"/>
  <c r="E105"/>
  <c r="D105"/>
  <c r="C105"/>
  <c r="A105"/>
  <c r="G104"/>
  <c r="H104" s="1"/>
  <c r="F104"/>
  <c r="E104"/>
  <c r="D104"/>
  <c r="C104"/>
  <c r="A104"/>
  <c r="G103"/>
  <c r="H103" s="1"/>
  <c r="F103"/>
  <c r="E103"/>
  <c r="D103"/>
  <c r="C103"/>
  <c r="A103"/>
  <c r="G102"/>
  <c r="H102" s="1"/>
  <c r="F102"/>
  <c r="E102"/>
  <c r="D102"/>
  <c r="C102"/>
  <c r="A102"/>
  <c r="G101"/>
  <c r="H101" s="1"/>
  <c r="F101"/>
  <c r="E101"/>
  <c r="D101"/>
  <c r="C101"/>
  <c r="A101"/>
  <c r="G100"/>
  <c r="H100" s="1"/>
  <c r="F100"/>
  <c r="E100"/>
  <c r="D100"/>
  <c r="C100"/>
  <c r="A100"/>
  <c r="G99"/>
  <c r="H99" s="1"/>
  <c r="F99"/>
  <c r="E99"/>
  <c r="D99"/>
  <c r="C99"/>
  <c r="A99"/>
  <c r="G98"/>
  <c r="H98" s="1"/>
  <c r="F98"/>
  <c r="E98"/>
  <c r="D98"/>
  <c r="C98"/>
  <c r="A98"/>
  <c r="G97"/>
  <c r="H97" s="1"/>
  <c r="F97"/>
  <c r="E97"/>
  <c r="D97"/>
  <c r="C97"/>
  <c r="A97"/>
  <c r="G96"/>
  <c r="H96" s="1"/>
  <c r="F96"/>
  <c r="E96"/>
  <c r="D96"/>
  <c r="C96"/>
  <c r="A96"/>
  <c r="G95"/>
  <c r="H95" s="1"/>
  <c r="F95"/>
  <c r="E95"/>
  <c r="D95"/>
  <c r="C95"/>
  <c r="A95"/>
  <c r="G94"/>
  <c r="H94" s="1"/>
  <c r="F94"/>
  <c r="E94"/>
  <c r="D94"/>
  <c r="C94"/>
  <c r="A94"/>
  <c r="G93"/>
  <c r="H93" s="1"/>
  <c r="F93"/>
  <c r="E93"/>
  <c r="D93"/>
  <c r="C93"/>
  <c r="A93"/>
  <c r="G92"/>
  <c r="H92" s="1"/>
  <c r="F92"/>
  <c r="E92"/>
  <c r="D92"/>
  <c r="C92"/>
  <c r="A92"/>
  <c r="G91"/>
  <c r="H91" s="1"/>
  <c r="F91"/>
  <c r="E91"/>
  <c r="D91"/>
  <c r="C91"/>
  <c r="A91"/>
  <c r="G90"/>
  <c r="H90" s="1"/>
  <c r="F90"/>
  <c r="E90"/>
  <c r="D90"/>
  <c r="C90"/>
  <c r="A90"/>
  <c r="G89"/>
  <c r="H89" s="1"/>
  <c r="F89"/>
  <c r="E89"/>
  <c r="D89"/>
  <c r="C89"/>
  <c r="A89"/>
  <c r="G88"/>
  <c r="H88" s="1"/>
  <c r="F88"/>
  <c r="E88"/>
  <c r="D88"/>
  <c r="C88"/>
  <c r="A88"/>
  <c r="G87"/>
  <c r="H87" s="1"/>
  <c r="F87"/>
  <c r="E87"/>
  <c r="D87"/>
  <c r="C87"/>
  <c r="A87"/>
  <c r="G86"/>
  <c r="H86" s="1"/>
  <c r="F86"/>
  <c r="E86"/>
  <c r="D86"/>
  <c r="C86"/>
  <c r="A86"/>
  <c r="G85"/>
  <c r="H85" s="1"/>
  <c r="F85"/>
  <c r="E85"/>
  <c r="D85"/>
  <c r="C85"/>
  <c r="A85"/>
  <c r="G84"/>
  <c r="H84" s="1"/>
  <c r="F84"/>
  <c r="E84"/>
  <c r="D84"/>
  <c r="C84"/>
  <c r="A84"/>
  <c r="G83"/>
  <c r="H83" s="1"/>
  <c r="F83"/>
  <c r="E83"/>
  <c r="D83"/>
  <c r="C83"/>
  <c r="A83"/>
  <c r="G82"/>
  <c r="H82" s="1"/>
  <c r="F82"/>
  <c r="E82"/>
  <c r="D82"/>
  <c r="C82"/>
  <c r="A82"/>
  <c r="G81"/>
  <c r="H81" s="1"/>
  <c r="F81"/>
  <c r="E81"/>
  <c r="D81"/>
  <c r="C81"/>
  <c r="A81"/>
  <c r="G80"/>
  <c r="H80" s="1"/>
  <c r="F80"/>
  <c r="E80"/>
  <c r="D80"/>
  <c r="C80"/>
  <c r="A80"/>
  <c r="G79"/>
  <c r="H79" s="1"/>
  <c r="F79"/>
  <c r="E79"/>
  <c r="D79"/>
  <c r="C79"/>
  <c r="A79"/>
  <c r="G78"/>
  <c r="H78" s="1"/>
  <c r="F78"/>
  <c r="E78"/>
  <c r="D78"/>
  <c r="C78"/>
  <c r="A78"/>
  <c r="G77"/>
  <c r="H77" s="1"/>
  <c r="F77"/>
  <c r="E77"/>
  <c r="D77"/>
  <c r="C77"/>
  <c r="A77"/>
  <c r="G76"/>
  <c r="H76" s="1"/>
  <c r="F76"/>
  <c r="E76"/>
  <c r="D76"/>
  <c r="C76"/>
  <c r="A76"/>
  <c r="G75"/>
  <c r="H75" s="1"/>
  <c r="F75"/>
  <c r="E75"/>
  <c r="D75"/>
  <c r="C75"/>
  <c r="A75"/>
  <c r="G74"/>
  <c r="H74" s="1"/>
  <c r="F74"/>
  <c r="E74"/>
  <c r="D74"/>
  <c r="C74"/>
  <c r="A74"/>
  <c r="G73"/>
  <c r="H73" s="1"/>
  <c r="F73"/>
  <c r="E73"/>
  <c r="D73"/>
  <c r="C73"/>
  <c r="A73"/>
  <c r="G72"/>
  <c r="H72" s="1"/>
  <c r="F72"/>
  <c r="E72"/>
  <c r="D72"/>
  <c r="C72"/>
  <c r="A72"/>
  <c r="H71"/>
  <c r="F71"/>
  <c r="E71"/>
  <c r="D71"/>
  <c r="C71"/>
  <c r="A71"/>
  <c r="G70"/>
  <c r="H70" s="1"/>
  <c r="F70"/>
  <c r="E70"/>
  <c r="D70"/>
  <c r="C70"/>
  <c r="A70"/>
  <c r="G69"/>
  <c r="H69" s="1"/>
  <c r="F69"/>
  <c r="E69"/>
  <c r="D69"/>
  <c r="C69"/>
  <c r="A69"/>
  <c r="G68"/>
  <c r="H68" s="1"/>
  <c r="F68"/>
  <c r="E68"/>
  <c r="D68"/>
  <c r="C68"/>
  <c r="A68"/>
  <c r="G67"/>
  <c r="H67" s="1"/>
  <c r="F67"/>
  <c r="E67"/>
  <c r="D67"/>
  <c r="C67"/>
  <c r="A67"/>
  <c r="G66"/>
  <c r="H66" s="1"/>
  <c r="F66"/>
  <c r="E66"/>
  <c r="D66"/>
  <c r="C66"/>
  <c r="A66"/>
  <c r="G65"/>
  <c r="H65" s="1"/>
  <c r="F65"/>
  <c r="E65"/>
  <c r="D65"/>
  <c r="C65"/>
  <c r="A65"/>
  <c r="G64"/>
  <c r="H64" s="1"/>
  <c r="F64"/>
  <c r="E64"/>
  <c r="D64"/>
  <c r="C64"/>
  <c r="A64"/>
  <c r="G63"/>
  <c r="H63" s="1"/>
  <c r="F63"/>
  <c r="E63"/>
  <c r="D63"/>
  <c r="C63"/>
  <c r="A63"/>
  <c r="G62"/>
  <c r="H62" s="1"/>
  <c r="F62"/>
  <c r="E62"/>
  <c r="D62"/>
  <c r="C62"/>
  <c r="A62"/>
  <c r="G61"/>
  <c r="H61" s="1"/>
  <c r="F61"/>
  <c r="E61"/>
  <c r="D61"/>
  <c r="C61"/>
  <c r="A61"/>
  <c r="G60"/>
  <c r="H60" s="1"/>
  <c r="F60"/>
  <c r="E60"/>
  <c r="D60"/>
  <c r="C60"/>
  <c r="A60"/>
  <c r="G59"/>
  <c r="H59" s="1"/>
  <c r="F59"/>
  <c r="E59"/>
  <c r="D59"/>
  <c r="C59"/>
  <c r="A59"/>
  <c r="G58"/>
  <c r="H58" s="1"/>
  <c r="F58"/>
  <c r="E58"/>
  <c r="D58"/>
  <c r="C58"/>
  <c r="A58"/>
  <c r="G57"/>
  <c r="H57" s="1"/>
  <c r="F57"/>
  <c r="E57"/>
  <c r="D57"/>
  <c r="C57"/>
  <c r="A57"/>
  <c r="G56"/>
  <c r="H56" s="1"/>
  <c r="F56"/>
  <c r="E56"/>
  <c r="D56"/>
  <c r="C56"/>
  <c r="A56"/>
  <c r="G55"/>
  <c r="H55" s="1"/>
  <c r="F55"/>
  <c r="E55"/>
  <c r="D55"/>
  <c r="C55"/>
  <c r="A55"/>
  <c r="G54"/>
  <c r="H54" s="1"/>
  <c r="F54"/>
  <c r="E54"/>
  <c r="D54"/>
  <c r="C54"/>
  <c r="A54"/>
  <c r="G53"/>
  <c r="H53" s="1"/>
  <c r="F53"/>
  <c r="E53"/>
  <c r="D53"/>
  <c r="C53"/>
  <c r="A53"/>
  <c r="G52"/>
  <c r="H52" s="1"/>
  <c r="F52"/>
  <c r="E52"/>
  <c r="D52"/>
  <c r="C52"/>
  <c r="A52"/>
  <c r="G51"/>
  <c r="H51" s="1"/>
  <c r="F51"/>
  <c r="E51"/>
  <c r="D51"/>
  <c r="C51"/>
  <c r="A51"/>
  <c r="G50"/>
  <c r="H50" s="1"/>
  <c r="F50"/>
  <c r="E50"/>
  <c r="D50"/>
  <c r="C50"/>
  <c r="A50"/>
  <c r="G49"/>
  <c r="H49" s="1"/>
  <c r="F49"/>
  <c r="E49"/>
  <c r="D49"/>
  <c r="C49"/>
  <c r="A49"/>
  <c r="G48"/>
  <c r="H48" s="1"/>
  <c r="F48"/>
  <c r="E48"/>
  <c r="D48"/>
  <c r="C48"/>
  <c r="A48"/>
  <c r="G47"/>
  <c r="H47" s="1"/>
  <c r="F47"/>
  <c r="E47"/>
  <c r="D47"/>
  <c r="C47"/>
  <c r="A47"/>
  <c r="G46"/>
  <c r="H46" s="1"/>
  <c r="F46"/>
  <c r="E46"/>
  <c r="D46"/>
  <c r="C46"/>
  <c r="A46"/>
  <c r="G45"/>
  <c r="H45" s="1"/>
  <c r="F45"/>
  <c r="E45"/>
  <c r="D45"/>
  <c r="C45"/>
  <c r="A45"/>
  <c r="G44"/>
  <c r="H44" s="1"/>
  <c r="F44"/>
  <c r="E44"/>
  <c r="D44"/>
  <c r="C44"/>
  <c r="A44"/>
  <c r="G43"/>
  <c r="H43" s="1"/>
  <c r="F43"/>
  <c r="E43"/>
  <c r="D43"/>
  <c r="C43"/>
  <c r="A43"/>
  <c r="G42"/>
  <c r="H42" s="1"/>
  <c r="F42"/>
  <c r="E42"/>
  <c r="D42"/>
  <c r="C42"/>
  <c r="A42"/>
  <c r="G41"/>
  <c r="H41" s="1"/>
  <c r="F41"/>
  <c r="E41"/>
  <c r="D41"/>
  <c r="C41"/>
  <c r="A41"/>
  <c r="G40"/>
  <c r="H40" s="1"/>
  <c r="F40"/>
  <c r="E40"/>
  <c r="D40"/>
  <c r="C40"/>
  <c r="A40"/>
  <c r="G39"/>
  <c r="H39" s="1"/>
  <c r="F39"/>
  <c r="E39"/>
  <c r="D39"/>
  <c r="C39"/>
  <c r="A39"/>
  <c r="G38"/>
  <c r="H38" s="1"/>
  <c r="F38"/>
  <c r="E38"/>
  <c r="D38"/>
  <c r="C38"/>
  <c r="A38"/>
  <c r="G37"/>
  <c r="H37" s="1"/>
  <c r="F37"/>
  <c r="E37"/>
  <c r="D37"/>
  <c r="C37"/>
  <c r="A37"/>
  <c r="G36"/>
  <c r="H36" s="1"/>
  <c r="F36"/>
  <c r="E36"/>
  <c r="D36"/>
  <c r="C36"/>
  <c r="A36"/>
  <c r="G35"/>
  <c r="H35" s="1"/>
  <c r="F35"/>
  <c r="E35"/>
  <c r="D35"/>
  <c r="C35"/>
  <c r="A35"/>
  <c r="G34"/>
  <c r="H34" s="1"/>
  <c r="F34"/>
  <c r="E34"/>
  <c r="D34"/>
  <c r="C34"/>
  <c r="A34"/>
  <c r="G33"/>
  <c r="H33" s="1"/>
  <c r="F33"/>
  <c r="E33"/>
  <c r="D33"/>
  <c r="C33"/>
  <c r="A33"/>
  <c r="G32"/>
  <c r="H32" s="1"/>
  <c r="F32"/>
  <c r="E32"/>
  <c r="D32"/>
  <c r="C32"/>
  <c r="A32"/>
  <c r="G31"/>
  <c r="H31" s="1"/>
  <c r="F31"/>
  <c r="E31"/>
  <c r="D31"/>
  <c r="C31"/>
  <c r="A31"/>
  <c r="G30"/>
  <c r="H30" s="1"/>
  <c r="F30"/>
  <c r="E30"/>
  <c r="D30"/>
  <c r="C30"/>
  <c r="A30"/>
  <c r="G29"/>
  <c r="H29" s="1"/>
  <c r="F29"/>
  <c r="E29"/>
  <c r="D29"/>
  <c r="C29"/>
  <c r="A29"/>
  <c r="G28"/>
  <c r="H28" s="1"/>
  <c r="F28"/>
  <c r="E28"/>
  <c r="D28"/>
  <c r="C28"/>
  <c r="A28"/>
  <c r="G27"/>
  <c r="H27" s="1"/>
  <c r="F27"/>
  <c r="E27"/>
  <c r="D27"/>
  <c r="C27"/>
  <c r="A27"/>
  <c r="G26"/>
  <c r="H26" s="1"/>
  <c r="F26"/>
  <c r="E26"/>
  <c r="D26"/>
  <c r="C26"/>
  <c r="A26"/>
  <c r="AH36" i="1"/>
  <c r="AD36"/>
  <c r="Z36"/>
  <c r="V36"/>
  <c r="AH35"/>
  <c r="AD35"/>
  <c r="Z35"/>
  <c r="V35"/>
  <c r="AH34"/>
  <c r="AD34"/>
  <c r="Z34"/>
  <c r="V34"/>
  <c r="AH30"/>
  <c r="AD30"/>
  <c r="Z30"/>
  <c r="V30"/>
  <c r="AH33"/>
  <c r="AD33"/>
  <c r="Z33"/>
  <c r="V33"/>
  <c r="AH32"/>
  <c r="AD32"/>
  <c r="Z32"/>
  <c r="V32"/>
  <c r="AH31"/>
  <c r="AD31"/>
  <c r="Z31"/>
  <c r="V31"/>
  <c r="AH29"/>
  <c r="AD29"/>
  <c r="Z29"/>
  <c r="V29"/>
  <c r="AH28"/>
  <c r="AD28"/>
  <c r="Z28"/>
  <c r="V28"/>
  <c r="AH27"/>
  <c r="AD27"/>
  <c r="Z27"/>
  <c r="V27"/>
  <c r="AH26"/>
  <c r="AD26"/>
  <c r="Z26"/>
  <c r="V26"/>
  <c r="AH25"/>
  <c r="AD25"/>
  <c r="Z25"/>
  <c r="V25"/>
  <c r="AH24"/>
  <c r="AD24"/>
  <c r="Z24"/>
  <c r="V24"/>
  <c r="AH23"/>
  <c r="AD23"/>
  <c r="Z23"/>
  <c r="V23"/>
  <c r="AH22"/>
  <c r="AD22"/>
  <c r="Z22"/>
  <c r="V22"/>
  <c r="AH21"/>
  <c r="AD21"/>
  <c r="Z21"/>
  <c r="V21"/>
  <c r="AH20"/>
  <c r="AD20"/>
  <c r="Z20"/>
  <c r="V20"/>
  <c r="AH19"/>
  <c r="AD19"/>
  <c r="Z19"/>
  <c r="V19"/>
  <c r="F25" i="3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3"/>
  <c r="E13"/>
  <c r="D13"/>
  <c r="C13"/>
  <c r="F12"/>
  <c r="E12"/>
  <c r="D12"/>
  <c r="C12"/>
  <c r="F11"/>
  <c r="E11"/>
  <c r="D11"/>
  <c r="C11"/>
  <c r="F14"/>
  <c r="E14"/>
  <c r="D14"/>
  <c r="G25"/>
  <c r="H25" s="1"/>
  <c r="A25"/>
  <c r="G24"/>
  <c r="H24" s="1"/>
  <c r="A24"/>
  <c r="G23"/>
  <c r="H23" s="1"/>
  <c r="A23"/>
  <c r="G22"/>
  <c r="H22" s="1"/>
  <c r="A22"/>
  <c r="G21"/>
  <c r="H21" s="1"/>
  <c r="A21"/>
  <c r="G20"/>
  <c r="H20" s="1"/>
  <c r="A20"/>
  <c r="G19"/>
  <c r="H19" s="1"/>
  <c r="A19"/>
  <c r="G18"/>
  <c r="H18" s="1"/>
  <c r="A18"/>
  <c r="G17"/>
  <c r="H17" s="1"/>
  <c r="A17"/>
  <c r="G16"/>
  <c r="H16" s="1"/>
  <c r="A16"/>
  <c r="G15"/>
  <c r="H15" s="1"/>
  <c r="A15"/>
  <c r="P105" i="2"/>
  <c r="O105"/>
  <c r="N105"/>
  <c r="M105"/>
  <c r="L105"/>
  <c r="K105"/>
  <c r="J105"/>
  <c r="I105"/>
  <c r="H105"/>
  <c r="G105"/>
  <c r="F105"/>
  <c r="E105"/>
  <c r="D105"/>
  <c r="C105"/>
  <c r="B105"/>
  <c r="A105"/>
  <c r="P104"/>
  <c r="O104"/>
  <c r="N104"/>
  <c r="M104"/>
  <c r="L104"/>
  <c r="K104"/>
  <c r="J104"/>
  <c r="I104"/>
  <c r="H104"/>
  <c r="G104"/>
  <c r="F104"/>
  <c r="E104"/>
  <c r="D104"/>
  <c r="C104"/>
  <c r="B104"/>
  <c r="A104"/>
  <c r="P103"/>
  <c r="O103"/>
  <c r="N103"/>
  <c r="M103"/>
  <c r="L103"/>
  <c r="K103"/>
  <c r="J103"/>
  <c r="I103"/>
  <c r="H103"/>
  <c r="G103"/>
  <c r="F103"/>
  <c r="E103"/>
  <c r="D103"/>
  <c r="C103"/>
  <c r="B103"/>
  <c r="A103"/>
  <c r="P102"/>
  <c r="O102"/>
  <c r="N102"/>
  <c r="M102"/>
  <c r="L102"/>
  <c r="K102"/>
  <c r="J102"/>
  <c r="I102"/>
  <c r="H102"/>
  <c r="G102"/>
  <c r="F102"/>
  <c r="E102"/>
  <c r="D102"/>
  <c r="C102"/>
  <c r="B102"/>
  <c r="A102"/>
  <c r="P101"/>
  <c r="O101"/>
  <c r="N101"/>
  <c r="M101"/>
  <c r="L101"/>
  <c r="K101"/>
  <c r="J101"/>
  <c r="I101"/>
  <c r="H101"/>
  <c r="G101"/>
  <c r="F101"/>
  <c r="E101"/>
  <c r="D101"/>
  <c r="C101"/>
  <c r="B101"/>
  <c r="A101"/>
  <c r="P100"/>
  <c r="O100"/>
  <c r="N100"/>
  <c r="M100"/>
  <c r="L100"/>
  <c r="K100"/>
  <c r="J100"/>
  <c r="I100"/>
  <c r="H100"/>
  <c r="G100"/>
  <c r="F100"/>
  <c r="E100"/>
  <c r="D100"/>
  <c r="C100"/>
  <c r="B100"/>
  <c r="A100"/>
  <c r="P99"/>
  <c r="O99"/>
  <c r="N99"/>
  <c r="M99"/>
  <c r="L99"/>
  <c r="K99"/>
  <c r="J99"/>
  <c r="I99"/>
  <c r="H99"/>
  <c r="G99"/>
  <c r="F99"/>
  <c r="E99"/>
  <c r="D99"/>
  <c r="C99"/>
  <c r="B99"/>
  <c r="A99"/>
  <c r="P98"/>
  <c r="O98"/>
  <c r="N98"/>
  <c r="M98"/>
  <c r="L98"/>
  <c r="K98"/>
  <c r="J98"/>
  <c r="I98"/>
  <c r="H98"/>
  <c r="G98"/>
  <c r="F98"/>
  <c r="E98"/>
  <c r="D98"/>
  <c r="C98"/>
  <c r="B98"/>
  <c r="A98"/>
  <c r="P97"/>
  <c r="O97"/>
  <c r="N97"/>
  <c r="M97"/>
  <c r="L97"/>
  <c r="K97"/>
  <c r="J97"/>
  <c r="I97"/>
  <c r="H97"/>
  <c r="G97"/>
  <c r="F97"/>
  <c r="E97"/>
  <c r="D97"/>
  <c r="C97"/>
  <c r="B97"/>
  <c r="A97"/>
  <c r="P96"/>
  <c r="O96"/>
  <c r="N96"/>
  <c r="M96"/>
  <c r="L96"/>
  <c r="K96"/>
  <c r="J96"/>
  <c r="I96"/>
  <c r="H96"/>
  <c r="G96"/>
  <c r="F96"/>
  <c r="E96"/>
  <c r="D96"/>
  <c r="C96"/>
  <c r="B96"/>
  <c r="A96"/>
  <c r="P95"/>
  <c r="O95"/>
  <c r="N95"/>
  <c r="M95"/>
  <c r="L95"/>
  <c r="K95"/>
  <c r="J95"/>
  <c r="I95"/>
  <c r="H95"/>
  <c r="G95"/>
  <c r="F95"/>
  <c r="E95"/>
  <c r="D95"/>
  <c r="C95"/>
  <c r="B95"/>
  <c r="A95"/>
  <c r="P94"/>
  <c r="O94"/>
  <c r="N94"/>
  <c r="M94"/>
  <c r="L94"/>
  <c r="K94"/>
  <c r="J94"/>
  <c r="I94"/>
  <c r="H94"/>
  <c r="G94"/>
  <c r="F94"/>
  <c r="E94"/>
  <c r="D94"/>
  <c r="C94"/>
  <c r="B94"/>
  <c r="A94"/>
  <c r="P93"/>
  <c r="O93"/>
  <c r="N93"/>
  <c r="M93"/>
  <c r="L93"/>
  <c r="K93"/>
  <c r="J93"/>
  <c r="I93"/>
  <c r="H93"/>
  <c r="G93"/>
  <c r="F93"/>
  <c r="E93"/>
  <c r="D93"/>
  <c r="C93"/>
  <c r="B93"/>
  <c r="A93"/>
  <c r="P92"/>
  <c r="O92"/>
  <c r="N92"/>
  <c r="M92"/>
  <c r="L92"/>
  <c r="K92"/>
  <c r="J92"/>
  <c r="I92"/>
  <c r="H92"/>
  <c r="G92"/>
  <c r="F92"/>
  <c r="E92"/>
  <c r="D92"/>
  <c r="C92"/>
  <c r="B92"/>
  <c r="A92"/>
  <c r="P91"/>
  <c r="O91"/>
  <c r="N91"/>
  <c r="M91"/>
  <c r="L91"/>
  <c r="K91"/>
  <c r="J91"/>
  <c r="I91"/>
  <c r="H91"/>
  <c r="G91"/>
  <c r="F91"/>
  <c r="E91"/>
  <c r="D91"/>
  <c r="C91"/>
  <c r="B91"/>
  <c r="A91"/>
  <c r="P90"/>
  <c r="O90"/>
  <c r="N90"/>
  <c r="M90"/>
  <c r="L90"/>
  <c r="K90"/>
  <c r="J90"/>
  <c r="I90"/>
  <c r="H90"/>
  <c r="G90"/>
  <c r="F90"/>
  <c r="E90"/>
  <c r="D90"/>
  <c r="C90"/>
  <c r="B90"/>
  <c r="A90"/>
  <c r="P89"/>
  <c r="O89"/>
  <c r="N89"/>
  <c r="M89"/>
  <c r="L89"/>
  <c r="K89"/>
  <c r="J89"/>
  <c r="I89"/>
  <c r="H89"/>
  <c r="G89"/>
  <c r="F89"/>
  <c r="E89"/>
  <c r="D89"/>
  <c r="C89"/>
  <c r="B89"/>
  <c r="A89"/>
  <c r="P88"/>
  <c r="O88"/>
  <c r="N88"/>
  <c r="M88"/>
  <c r="L88"/>
  <c r="K88"/>
  <c r="J88"/>
  <c r="I88"/>
  <c r="H88"/>
  <c r="G88"/>
  <c r="F88"/>
  <c r="E88"/>
  <c r="D88"/>
  <c r="C88"/>
  <c r="B88"/>
  <c r="A88"/>
  <c r="P87"/>
  <c r="O87"/>
  <c r="N87"/>
  <c r="M87"/>
  <c r="L87"/>
  <c r="K87"/>
  <c r="J87"/>
  <c r="I87"/>
  <c r="H87"/>
  <c r="G87"/>
  <c r="F87"/>
  <c r="E87"/>
  <c r="D87"/>
  <c r="C87"/>
  <c r="B87"/>
  <c r="A87"/>
  <c r="P86"/>
  <c r="O86"/>
  <c r="N86"/>
  <c r="M86"/>
  <c r="L86"/>
  <c r="K86"/>
  <c r="J86"/>
  <c r="I86"/>
  <c r="H86"/>
  <c r="G86"/>
  <c r="F86"/>
  <c r="E86"/>
  <c r="D86"/>
  <c r="C86"/>
  <c r="B86"/>
  <c r="A86"/>
  <c r="P85"/>
  <c r="O85"/>
  <c r="N85"/>
  <c r="M85"/>
  <c r="L85"/>
  <c r="K85"/>
  <c r="J85"/>
  <c r="I85"/>
  <c r="H85"/>
  <c r="G85"/>
  <c r="F85"/>
  <c r="E85"/>
  <c r="D85"/>
  <c r="C85"/>
  <c r="B85"/>
  <c r="A85"/>
  <c r="P84"/>
  <c r="O84"/>
  <c r="N84"/>
  <c r="M84"/>
  <c r="L84"/>
  <c r="K84"/>
  <c r="J84"/>
  <c r="I84"/>
  <c r="H84"/>
  <c r="G84"/>
  <c r="F84"/>
  <c r="E84"/>
  <c r="D84"/>
  <c r="C84"/>
  <c r="B84"/>
  <c r="A84"/>
  <c r="P83"/>
  <c r="O83"/>
  <c r="N83"/>
  <c r="M83"/>
  <c r="L83"/>
  <c r="J83"/>
  <c r="I83"/>
  <c r="H83"/>
  <c r="G83"/>
  <c r="F83"/>
  <c r="E83"/>
  <c r="D83"/>
  <c r="C83"/>
  <c r="B83"/>
  <c r="A83"/>
  <c r="P82"/>
  <c r="O82"/>
  <c r="N82"/>
  <c r="M82"/>
  <c r="L82"/>
  <c r="K82"/>
  <c r="J82"/>
  <c r="I82"/>
  <c r="H82"/>
  <c r="G82"/>
  <c r="F82"/>
  <c r="E82"/>
  <c r="D82"/>
  <c r="C82"/>
  <c r="B82"/>
  <c r="A82"/>
  <c r="P81"/>
  <c r="O81"/>
  <c r="N81"/>
  <c r="M81"/>
  <c r="L81"/>
  <c r="K81"/>
  <c r="J81"/>
  <c r="I81"/>
  <c r="H81"/>
  <c r="G81"/>
  <c r="F81"/>
  <c r="E81"/>
  <c r="D81"/>
  <c r="C81"/>
  <c r="B81"/>
  <c r="A81"/>
  <c r="P80"/>
  <c r="O80"/>
  <c r="N80"/>
  <c r="M80"/>
  <c r="L80"/>
  <c r="K80"/>
  <c r="J80"/>
  <c r="I80"/>
  <c r="H80"/>
  <c r="G80"/>
  <c r="F80"/>
  <c r="E80"/>
  <c r="D80"/>
  <c r="C80"/>
  <c r="B80"/>
  <c r="A80"/>
  <c r="P79"/>
  <c r="O79"/>
  <c r="N79"/>
  <c r="M79"/>
  <c r="L79"/>
  <c r="K79"/>
  <c r="J79"/>
  <c r="I79"/>
  <c r="H79"/>
  <c r="G79"/>
  <c r="F79"/>
  <c r="E79"/>
  <c r="D79"/>
  <c r="C79"/>
  <c r="B79"/>
  <c r="A79"/>
  <c r="P78"/>
  <c r="O78"/>
  <c r="N78"/>
  <c r="M78"/>
  <c r="L78"/>
  <c r="K78"/>
  <c r="J78"/>
  <c r="I78"/>
  <c r="H78"/>
  <c r="G78"/>
  <c r="F78"/>
  <c r="E78"/>
  <c r="D78"/>
  <c r="C78"/>
  <c r="B78"/>
  <c r="A78"/>
  <c r="P77"/>
  <c r="O77"/>
  <c r="N77"/>
  <c r="M77"/>
  <c r="L77"/>
  <c r="K77"/>
  <c r="J77"/>
  <c r="I77"/>
  <c r="H77"/>
  <c r="G77"/>
  <c r="F77"/>
  <c r="E77"/>
  <c r="D77"/>
  <c r="C77"/>
  <c r="B77"/>
  <c r="A77"/>
  <c r="P76"/>
  <c r="O76"/>
  <c r="N76"/>
  <c r="M76"/>
  <c r="L76"/>
  <c r="K76"/>
  <c r="J76"/>
  <c r="I76"/>
  <c r="H76"/>
  <c r="G76"/>
  <c r="F76"/>
  <c r="E76"/>
  <c r="D76"/>
  <c r="C76"/>
  <c r="B76"/>
  <c r="A76"/>
  <c r="P75"/>
  <c r="O75"/>
  <c r="N75"/>
  <c r="M75"/>
  <c r="L75"/>
  <c r="K75"/>
  <c r="J75"/>
  <c r="I75"/>
  <c r="H75"/>
  <c r="G75"/>
  <c r="F75"/>
  <c r="E75"/>
  <c r="D75"/>
  <c r="C75"/>
  <c r="B75"/>
  <c r="A75"/>
  <c r="P74"/>
  <c r="O74"/>
  <c r="N74"/>
  <c r="M74"/>
  <c r="L74"/>
  <c r="K74"/>
  <c r="J74"/>
  <c r="I74"/>
  <c r="H74"/>
  <c r="G74"/>
  <c r="F74"/>
  <c r="E74"/>
  <c r="D74"/>
  <c r="C74"/>
  <c r="B74"/>
  <c r="A74"/>
  <c r="P73"/>
  <c r="O73"/>
  <c r="N73"/>
  <c r="M73"/>
  <c r="L73"/>
  <c r="K73"/>
  <c r="J73"/>
  <c r="I73"/>
  <c r="H73"/>
  <c r="G73"/>
  <c r="F73"/>
  <c r="E73"/>
  <c r="D73"/>
  <c r="C73"/>
  <c r="B73"/>
  <c r="A73"/>
  <c r="P72"/>
  <c r="O72"/>
  <c r="N72"/>
  <c r="M72"/>
  <c r="L72"/>
  <c r="K72"/>
  <c r="J72"/>
  <c r="I72"/>
  <c r="H72"/>
  <c r="G72"/>
  <c r="F72"/>
  <c r="E72"/>
  <c r="D72"/>
  <c r="C72"/>
  <c r="B72"/>
  <c r="A72"/>
  <c r="P71"/>
  <c r="O71"/>
  <c r="N71"/>
  <c r="M71"/>
  <c r="L71"/>
  <c r="K71"/>
  <c r="J71"/>
  <c r="I71"/>
  <c r="H71"/>
  <c r="G71"/>
  <c r="F71"/>
  <c r="E71"/>
  <c r="D71"/>
  <c r="C71"/>
  <c r="B71"/>
  <c r="A71"/>
  <c r="P70"/>
  <c r="O70"/>
  <c r="N70"/>
  <c r="M70"/>
  <c r="L70"/>
  <c r="K70"/>
  <c r="J70"/>
  <c r="I70"/>
  <c r="H70"/>
  <c r="G70"/>
  <c r="F70"/>
  <c r="E70"/>
  <c r="D70"/>
  <c r="C70"/>
  <c r="B70"/>
  <c r="A70"/>
  <c r="P69"/>
  <c r="O69"/>
  <c r="N69"/>
  <c r="M69"/>
  <c r="L69"/>
  <c r="K69"/>
  <c r="J69"/>
  <c r="I69"/>
  <c r="H69"/>
  <c r="G69"/>
  <c r="F69"/>
  <c r="E69"/>
  <c r="D69"/>
  <c r="C69"/>
  <c r="B69"/>
  <c r="A69"/>
  <c r="P68"/>
  <c r="O68"/>
  <c r="N68"/>
  <c r="M68"/>
  <c r="L68"/>
  <c r="K68"/>
  <c r="J68"/>
  <c r="I68"/>
  <c r="H68"/>
  <c r="G68"/>
  <c r="F68"/>
  <c r="E68"/>
  <c r="D68"/>
  <c r="C68"/>
  <c r="B68"/>
  <c r="A68"/>
  <c r="P67"/>
  <c r="O67"/>
  <c r="N67"/>
  <c r="M67"/>
  <c r="L67"/>
  <c r="K67"/>
  <c r="J67"/>
  <c r="I67"/>
  <c r="H67"/>
  <c r="G67"/>
  <c r="F67"/>
  <c r="E67"/>
  <c r="D67"/>
  <c r="C67"/>
  <c r="B67"/>
  <c r="A67"/>
  <c r="P66"/>
  <c r="O66"/>
  <c r="N66"/>
  <c r="M66"/>
  <c r="L66"/>
  <c r="K66"/>
  <c r="J66"/>
  <c r="I66"/>
  <c r="H66"/>
  <c r="G66"/>
  <c r="F66"/>
  <c r="E66"/>
  <c r="D66"/>
  <c r="C66"/>
  <c r="B66"/>
  <c r="A66"/>
  <c r="P65"/>
  <c r="O65"/>
  <c r="N65"/>
  <c r="M65"/>
  <c r="L65"/>
  <c r="K65"/>
  <c r="J65"/>
  <c r="I65"/>
  <c r="H65"/>
  <c r="G65"/>
  <c r="F65"/>
  <c r="E65"/>
  <c r="D65"/>
  <c r="C65"/>
  <c r="B65"/>
  <c r="A65"/>
  <c r="P64"/>
  <c r="O64"/>
  <c r="N64"/>
  <c r="M64"/>
  <c r="L64"/>
  <c r="K64"/>
  <c r="J64"/>
  <c r="I64"/>
  <c r="H64"/>
  <c r="G64"/>
  <c r="F64"/>
  <c r="E64"/>
  <c r="D64"/>
  <c r="C64"/>
  <c r="B64"/>
  <c r="A64"/>
  <c r="P63"/>
  <c r="O63"/>
  <c r="N63"/>
  <c r="M63"/>
  <c r="L63"/>
  <c r="K63"/>
  <c r="J63"/>
  <c r="I63"/>
  <c r="H63"/>
  <c r="G63"/>
  <c r="F63"/>
  <c r="E63"/>
  <c r="D63"/>
  <c r="C63"/>
  <c r="B63"/>
  <c r="A63"/>
  <c r="P62"/>
  <c r="O62"/>
  <c r="N62"/>
  <c r="M62"/>
  <c r="L62"/>
  <c r="K62"/>
  <c r="J62"/>
  <c r="I62"/>
  <c r="H62"/>
  <c r="G62"/>
  <c r="F62"/>
  <c r="E62"/>
  <c r="D62"/>
  <c r="C62"/>
  <c r="B62"/>
  <c r="A62"/>
  <c r="P61"/>
  <c r="O61"/>
  <c r="N61"/>
  <c r="M61"/>
  <c r="L61"/>
  <c r="K61"/>
  <c r="J61"/>
  <c r="I61"/>
  <c r="H61"/>
  <c r="G61"/>
  <c r="F61"/>
  <c r="E61"/>
  <c r="D61"/>
  <c r="C61"/>
  <c r="B61"/>
  <c r="A61"/>
  <c r="P60"/>
  <c r="O60"/>
  <c r="N60"/>
  <c r="M60"/>
  <c r="L60"/>
  <c r="K60"/>
  <c r="J60"/>
  <c r="I60"/>
  <c r="H60"/>
  <c r="G60"/>
  <c r="F60"/>
  <c r="E60"/>
  <c r="D60"/>
  <c r="C60"/>
  <c r="B60"/>
  <c r="A60"/>
  <c r="P59"/>
  <c r="O59"/>
  <c r="N59"/>
  <c r="M59"/>
  <c r="L59"/>
  <c r="K59"/>
  <c r="J59"/>
  <c r="I59"/>
  <c r="H59"/>
  <c r="G59"/>
  <c r="F59"/>
  <c r="E59"/>
  <c r="D59"/>
  <c r="C59"/>
  <c r="B59"/>
  <c r="A59"/>
  <c r="P58"/>
  <c r="O58"/>
  <c r="N58"/>
  <c r="M58"/>
  <c r="L58"/>
  <c r="K58"/>
  <c r="J58"/>
  <c r="I58"/>
  <c r="H58"/>
  <c r="G58"/>
  <c r="F58"/>
  <c r="E58"/>
  <c r="D58"/>
  <c r="C58"/>
  <c r="B58"/>
  <c r="A58"/>
  <c r="P57"/>
  <c r="O57"/>
  <c r="N57"/>
  <c r="M57"/>
  <c r="L57"/>
  <c r="K57"/>
  <c r="J57"/>
  <c r="I57"/>
  <c r="H57"/>
  <c r="G57"/>
  <c r="F57"/>
  <c r="E57"/>
  <c r="D57"/>
  <c r="C57"/>
  <c r="B57"/>
  <c r="A57"/>
  <c r="P56"/>
  <c r="O56"/>
  <c r="N56"/>
  <c r="M56"/>
  <c r="L56"/>
  <c r="K56"/>
  <c r="J56"/>
  <c r="I56"/>
  <c r="H56"/>
  <c r="G56"/>
  <c r="F56"/>
  <c r="E56"/>
  <c r="D56"/>
  <c r="C56"/>
  <c r="B56"/>
  <c r="A56"/>
  <c r="P55"/>
  <c r="O55"/>
  <c r="N55"/>
  <c r="M55"/>
  <c r="L55"/>
  <c r="K55"/>
  <c r="J55"/>
  <c r="I55"/>
  <c r="H55"/>
  <c r="G55"/>
  <c r="F55"/>
  <c r="E55"/>
  <c r="D55"/>
  <c r="C55"/>
  <c r="B55"/>
  <c r="A55"/>
  <c r="P54"/>
  <c r="O54"/>
  <c r="N54"/>
  <c r="M54"/>
  <c r="L54"/>
  <c r="K54"/>
  <c r="J54"/>
  <c r="I54"/>
  <c r="H54"/>
  <c r="G54"/>
  <c r="F54"/>
  <c r="E54"/>
  <c r="D54"/>
  <c r="C54"/>
  <c r="B54"/>
  <c r="A54"/>
  <c r="P53"/>
  <c r="O53"/>
  <c r="N53"/>
  <c r="M53"/>
  <c r="L53"/>
  <c r="K53"/>
  <c r="J53"/>
  <c r="I53"/>
  <c r="H53"/>
  <c r="G53"/>
  <c r="F53"/>
  <c r="E53"/>
  <c r="D53"/>
  <c r="C53"/>
  <c r="B53"/>
  <c r="A53"/>
  <c r="P52"/>
  <c r="O52"/>
  <c r="N52"/>
  <c r="M52"/>
  <c r="L52"/>
  <c r="K52"/>
  <c r="J52"/>
  <c r="I52"/>
  <c r="H52"/>
  <c r="G52"/>
  <c r="F52"/>
  <c r="E52"/>
  <c r="D52"/>
  <c r="C52"/>
  <c r="B52"/>
  <c r="A52"/>
  <c r="P51"/>
  <c r="O51"/>
  <c r="N51"/>
  <c r="M51"/>
  <c r="L51"/>
  <c r="K51"/>
  <c r="J51"/>
  <c r="I51"/>
  <c r="H51"/>
  <c r="G51"/>
  <c r="F51"/>
  <c r="E51"/>
  <c r="D51"/>
  <c r="C51"/>
  <c r="B51"/>
  <c r="A51"/>
  <c r="P50"/>
  <c r="O50"/>
  <c r="N50"/>
  <c r="M50"/>
  <c r="L50"/>
  <c r="K50"/>
  <c r="J50"/>
  <c r="I50"/>
  <c r="H50"/>
  <c r="G50"/>
  <c r="F50"/>
  <c r="E50"/>
  <c r="D50"/>
  <c r="C50"/>
  <c r="B50"/>
  <c r="A50"/>
  <c r="P49"/>
  <c r="O49"/>
  <c r="N49"/>
  <c r="M49"/>
  <c r="L49"/>
  <c r="K49"/>
  <c r="J49"/>
  <c r="I49"/>
  <c r="H49"/>
  <c r="G49"/>
  <c r="F49"/>
  <c r="E49"/>
  <c r="D49"/>
  <c r="C49"/>
  <c r="B49"/>
  <c r="A49"/>
  <c r="P48"/>
  <c r="O48"/>
  <c r="N48"/>
  <c r="M48"/>
  <c r="L48"/>
  <c r="K48"/>
  <c r="J48"/>
  <c r="I48"/>
  <c r="H48"/>
  <c r="G48"/>
  <c r="F48"/>
  <c r="E48"/>
  <c r="D48"/>
  <c r="C48"/>
  <c r="B48"/>
  <c r="A48"/>
  <c r="P47"/>
  <c r="O47"/>
  <c r="N47"/>
  <c r="M47"/>
  <c r="L47"/>
  <c r="K47"/>
  <c r="J47"/>
  <c r="I47"/>
  <c r="H47"/>
  <c r="G47"/>
  <c r="F47"/>
  <c r="E47"/>
  <c r="D47"/>
  <c r="C47"/>
  <c r="B47"/>
  <c r="A47"/>
  <c r="P46"/>
  <c r="O46"/>
  <c r="N46"/>
  <c r="M46"/>
  <c r="L46"/>
  <c r="K46"/>
  <c r="J46"/>
  <c r="I46"/>
  <c r="H46"/>
  <c r="G46"/>
  <c r="F46"/>
  <c r="E46"/>
  <c r="D46"/>
  <c r="C46"/>
  <c r="B46"/>
  <c r="A46"/>
  <c r="P45"/>
  <c r="O45"/>
  <c r="N45"/>
  <c r="M45"/>
  <c r="L45"/>
  <c r="K45"/>
  <c r="J45"/>
  <c r="I45"/>
  <c r="H45"/>
  <c r="G45"/>
  <c r="F45"/>
  <c r="E45"/>
  <c r="D45"/>
  <c r="C45"/>
  <c r="B45"/>
  <c r="A45"/>
  <c r="P44"/>
  <c r="O44"/>
  <c r="N44"/>
  <c r="M44"/>
  <c r="L44"/>
  <c r="K44"/>
  <c r="J44"/>
  <c r="I44"/>
  <c r="H44"/>
  <c r="G44"/>
  <c r="F44"/>
  <c r="E44"/>
  <c r="D44"/>
  <c r="C44"/>
  <c r="B44"/>
  <c r="A44"/>
  <c r="P43"/>
  <c r="O43"/>
  <c r="N43"/>
  <c r="M43"/>
  <c r="L43"/>
  <c r="K43"/>
  <c r="J43"/>
  <c r="I43"/>
  <c r="H43"/>
  <c r="G43"/>
  <c r="F43"/>
  <c r="E43"/>
  <c r="D43"/>
  <c r="C43"/>
  <c r="B43"/>
  <c r="A43"/>
  <c r="P42"/>
  <c r="O42"/>
  <c r="N42"/>
  <c r="M42"/>
  <c r="L42"/>
  <c r="K42"/>
  <c r="J42"/>
  <c r="I42"/>
  <c r="H42"/>
  <c r="G42"/>
  <c r="F42"/>
  <c r="E42"/>
  <c r="D42"/>
  <c r="C42"/>
  <c r="B42"/>
  <c r="A42"/>
  <c r="P41"/>
  <c r="O41"/>
  <c r="N41"/>
  <c r="M41"/>
  <c r="L41"/>
  <c r="K41"/>
  <c r="J41"/>
  <c r="I41"/>
  <c r="H41"/>
  <c r="G41"/>
  <c r="F41"/>
  <c r="E41"/>
  <c r="D41"/>
  <c r="C41"/>
  <c r="B41"/>
  <c r="A41"/>
  <c r="P40"/>
  <c r="O40"/>
  <c r="N40"/>
  <c r="M40"/>
  <c r="L40"/>
  <c r="K40"/>
  <c r="J40"/>
  <c r="I40"/>
  <c r="H40"/>
  <c r="G40"/>
  <c r="F40"/>
  <c r="E40"/>
  <c r="D40"/>
  <c r="C40"/>
  <c r="B40"/>
  <c r="A40"/>
  <c r="P39"/>
  <c r="O39"/>
  <c r="N39"/>
  <c r="M39"/>
  <c r="L39"/>
  <c r="K39"/>
  <c r="J39"/>
  <c r="I39"/>
  <c r="H39"/>
  <c r="G39"/>
  <c r="F39"/>
  <c r="E39"/>
  <c r="D39"/>
  <c r="C39"/>
  <c r="B39"/>
  <c r="A39"/>
  <c r="P38"/>
  <c r="O38"/>
  <c r="N38"/>
  <c r="M38"/>
  <c r="L38"/>
  <c r="K38"/>
  <c r="J38"/>
  <c r="I38"/>
  <c r="H38"/>
  <c r="G38"/>
  <c r="F38"/>
  <c r="E38"/>
  <c r="D38"/>
  <c r="C38"/>
  <c r="B38"/>
  <c r="A38"/>
  <c r="P37"/>
  <c r="O37"/>
  <c r="N37"/>
  <c r="M37"/>
  <c r="L37"/>
  <c r="K37"/>
  <c r="J37"/>
  <c r="I37"/>
  <c r="H37"/>
  <c r="G37"/>
  <c r="F37"/>
  <c r="E37"/>
  <c r="D37"/>
  <c r="C37"/>
  <c r="B37"/>
  <c r="A37"/>
  <c r="P36"/>
  <c r="O36"/>
  <c r="N36"/>
  <c r="M36"/>
  <c r="L36"/>
  <c r="K36"/>
  <c r="J36"/>
  <c r="I36"/>
  <c r="H36"/>
  <c r="G36"/>
  <c r="F36"/>
  <c r="E36"/>
  <c r="D36"/>
  <c r="C36"/>
  <c r="B36"/>
  <c r="A36"/>
  <c r="P35"/>
  <c r="O35"/>
  <c r="N35"/>
  <c r="M35"/>
  <c r="L35"/>
  <c r="K35"/>
  <c r="J35"/>
  <c r="I35"/>
  <c r="H35"/>
  <c r="G35"/>
  <c r="F35"/>
  <c r="E35"/>
  <c r="D35"/>
  <c r="C35"/>
  <c r="B35"/>
  <c r="A35"/>
  <c r="P34"/>
  <c r="O34"/>
  <c r="N34"/>
  <c r="M34"/>
  <c r="L34"/>
  <c r="K34"/>
  <c r="J34"/>
  <c r="I34"/>
  <c r="H34"/>
  <c r="G34"/>
  <c r="F34"/>
  <c r="E34"/>
  <c r="D34"/>
  <c r="C34"/>
  <c r="B34"/>
  <c r="A34"/>
  <c r="P33"/>
  <c r="O33"/>
  <c r="N33"/>
  <c r="M33"/>
  <c r="L33"/>
  <c r="K33"/>
  <c r="J33"/>
  <c r="I33"/>
  <c r="H33"/>
  <c r="G33"/>
  <c r="F33"/>
  <c r="E33"/>
  <c r="D33"/>
  <c r="C33"/>
  <c r="B33"/>
  <c r="A33"/>
  <c r="P32"/>
  <c r="O32"/>
  <c r="N32"/>
  <c r="M32"/>
  <c r="L32"/>
  <c r="K32"/>
  <c r="J32"/>
  <c r="I32"/>
  <c r="H32"/>
  <c r="G32"/>
  <c r="F32"/>
  <c r="E32"/>
  <c r="D32"/>
  <c r="C32"/>
  <c r="B32"/>
  <c r="A32"/>
  <c r="P31"/>
  <c r="O31"/>
  <c r="N31"/>
  <c r="M31"/>
  <c r="L31"/>
  <c r="K31"/>
  <c r="J31"/>
  <c r="I31"/>
  <c r="H31"/>
  <c r="G31"/>
  <c r="F31"/>
  <c r="E31"/>
  <c r="D31"/>
  <c r="C31"/>
  <c r="B31"/>
  <c r="A31"/>
  <c r="P30"/>
  <c r="O30"/>
  <c r="N30"/>
  <c r="M30"/>
  <c r="L30"/>
  <c r="K30"/>
  <c r="J30"/>
  <c r="I30"/>
  <c r="H30"/>
  <c r="G30"/>
  <c r="F30"/>
  <c r="E30"/>
  <c r="D30"/>
  <c r="C30"/>
  <c r="B30"/>
  <c r="A30"/>
  <c r="P29"/>
  <c r="O29"/>
  <c r="N29"/>
  <c r="M29"/>
  <c r="L29"/>
  <c r="K29"/>
  <c r="J29"/>
  <c r="I29"/>
  <c r="H29"/>
  <c r="G29"/>
  <c r="F29"/>
  <c r="E29"/>
  <c r="D29"/>
  <c r="C29"/>
  <c r="B29"/>
  <c r="A29"/>
  <c r="P28"/>
  <c r="O28"/>
  <c r="N28"/>
  <c r="M28"/>
  <c r="L28"/>
  <c r="K28"/>
  <c r="J28"/>
  <c r="I28"/>
  <c r="H28"/>
  <c r="G28"/>
  <c r="F28"/>
  <c r="E28"/>
  <c r="D28"/>
  <c r="C28"/>
  <c r="B28"/>
  <c r="A28"/>
  <c r="P27"/>
  <c r="O27"/>
  <c r="N27"/>
  <c r="M27"/>
  <c r="L27"/>
  <c r="K27"/>
  <c r="J27"/>
  <c r="I27"/>
  <c r="H27"/>
  <c r="G27"/>
  <c r="F27"/>
  <c r="E27"/>
  <c r="D27"/>
  <c r="C27"/>
  <c r="B27"/>
  <c r="A27"/>
  <c r="P26"/>
  <c r="O26"/>
  <c r="N26"/>
  <c r="M26"/>
  <c r="L26"/>
  <c r="K26"/>
  <c r="J26"/>
  <c r="I26"/>
  <c r="H26"/>
  <c r="G26"/>
  <c r="F26"/>
  <c r="E26"/>
  <c r="D26"/>
  <c r="C26"/>
  <c r="B26"/>
  <c r="A26"/>
  <c r="P25"/>
  <c r="O25"/>
  <c r="N25"/>
  <c r="M25"/>
  <c r="L25"/>
  <c r="K25"/>
  <c r="J25"/>
  <c r="I25"/>
  <c r="H25"/>
  <c r="G25"/>
  <c r="F25"/>
  <c r="E25"/>
  <c r="D25"/>
  <c r="C25"/>
  <c r="B25"/>
  <c r="A25"/>
  <c r="P24"/>
  <c r="O24"/>
  <c r="N24"/>
  <c r="M24"/>
  <c r="L24"/>
  <c r="K24"/>
  <c r="J24"/>
  <c r="I24"/>
  <c r="H24"/>
  <c r="G24"/>
  <c r="F24"/>
  <c r="E24"/>
  <c r="D24"/>
  <c r="C24"/>
  <c r="B24"/>
  <c r="A24"/>
  <c r="P23"/>
  <c r="O23"/>
  <c r="N23"/>
  <c r="M23"/>
  <c r="L23"/>
  <c r="K23"/>
  <c r="J23"/>
  <c r="I23"/>
  <c r="H23"/>
  <c r="G23"/>
  <c r="F23"/>
  <c r="E23"/>
  <c r="D23"/>
  <c r="C23"/>
  <c r="B23"/>
  <c r="A23"/>
  <c r="P22"/>
  <c r="O22"/>
  <c r="N22"/>
  <c r="M22"/>
  <c r="L22"/>
  <c r="K22"/>
  <c r="J22"/>
  <c r="I22"/>
  <c r="H22"/>
  <c r="G22"/>
  <c r="F22"/>
  <c r="E22"/>
  <c r="D22"/>
  <c r="C22"/>
  <c r="B22"/>
  <c r="A22"/>
  <c r="P21"/>
  <c r="O21"/>
  <c r="N21"/>
  <c r="M21"/>
  <c r="L21"/>
  <c r="K21"/>
  <c r="J21"/>
  <c r="I21"/>
  <c r="H21"/>
  <c r="G21"/>
  <c r="F21"/>
  <c r="E21"/>
  <c r="D21"/>
  <c r="C21"/>
  <c r="B21"/>
  <c r="A21"/>
  <c r="P20"/>
  <c r="O20"/>
  <c r="N20"/>
  <c r="M20"/>
  <c r="L20"/>
  <c r="K20"/>
  <c r="J20"/>
  <c r="I20"/>
  <c r="H20"/>
  <c r="G20"/>
  <c r="F20"/>
  <c r="E20"/>
  <c r="D20"/>
  <c r="C20"/>
  <c r="B20"/>
  <c r="A20"/>
  <c r="P19"/>
  <c r="O19"/>
  <c r="N19"/>
  <c r="M19"/>
  <c r="L19"/>
  <c r="K19"/>
  <c r="J19"/>
  <c r="I19"/>
  <c r="H19"/>
  <c r="G19"/>
  <c r="F19"/>
  <c r="E19"/>
  <c r="D19"/>
  <c r="C19"/>
  <c r="B19"/>
  <c r="A19"/>
  <c r="P18"/>
  <c r="O18"/>
  <c r="N18"/>
  <c r="M18"/>
  <c r="L18"/>
  <c r="K18"/>
  <c r="J18"/>
  <c r="I18"/>
  <c r="H18"/>
  <c r="G18"/>
  <c r="F18"/>
  <c r="E18"/>
  <c r="D18"/>
  <c r="C18"/>
  <c r="B18"/>
  <c r="A18"/>
  <c r="P17"/>
  <c r="O17"/>
  <c r="N17"/>
  <c r="M17"/>
  <c r="L17"/>
  <c r="K17"/>
  <c r="J17"/>
  <c r="I17"/>
  <c r="H17"/>
  <c r="G17"/>
  <c r="F17"/>
  <c r="E17"/>
  <c r="D17"/>
  <c r="C17"/>
  <c r="B17"/>
  <c r="A17"/>
  <c r="AH16" i="1"/>
  <c r="AD16"/>
  <c r="Z16"/>
  <c r="V16"/>
  <c r="AH15"/>
  <c r="AD15"/>
  <c r="Z15"/>
  <c r="V15"/>
  <c r="AH14"/>
  <c r="AD14"/>
  <c r="Z14"/>
  <c r="V14"/>
  <c r="AH13"/>
  <c r="AD13"/>
  <c r="Z13"/>
  <c r="V13"/>
  <c r="P16" i="2"/>
  <c r="O16"/>
  <c r="N16"/>
  <c r="P15"/>
  <c r="O15"/>
  <c r="N15"/>
  <c r="P14"/>
  <c r="O14"/>
  <c r="N14"/>
  <c r="P13"/>
  <c r="O13"/>
  <c r="N13"/>
  <c r="P12"/>
  <c r="O12"/>
  <c r="N12"/>
  <c r="P11"/>
  <c r="O11"/>
  <c r="N11"/>
  <c r="D16"/>
  <c r="C16"/>
  <c r="B16"/>
  <c r="D15"/>
  <c r="C15"/>
  <c r="B15"/>
  <c r="D14"/>
  <c r="C14"/>
  <c r="B14"/>
  <c r="D13"/>
  <c r="C13"/>
  <c r="B13"/>
  <c r="D12"/>
  <c r="C12"/>
  <c r="B12"/>
  <c r="D11"/>
  <c r="B11"/>
  <c r="C11"/>
  <c r="M16"/>
  <c r="L16"/>
  <c r="K16"/>
  <c r="J16"/>
  <c r="I16"/>
  <c r="H16"/>
  <c r="G16"/>
  <c r="F16"/>
  <c r="M15"/>
  <c r="L15"/>
  <c r="K15"/>
  <c r="J15"/>
  <c r="I15"/>
  <c r="H15"/>
  <c r="G15"/>
  <c r="F15"/>
  <c r="M14"/>
  <c r="L14"/>
  <c r="K14"/>
  <c r="J14"/>
  <c r="I14"/>
  <c r="H14"/>
  <c r="G14"/>
  <c r="F14"/>
  <c r="M13"/>
  <c r="L13"/>
  <c r="K13"/>
  <c r="J13"/>
  <c r="I13"/>
  <c r="H13"/>
  <c r="G13"/>
  <c r="F13"/>
  <c r="M12"/>
  <c r="L12"/>
  <c r="K12"/>
  <c r="J12"/>
  <c r="I12"/>
  <c r="H12"/>
  <c r="G12"/>
  <c r="F12"/>
  <c r="M11"/>
  <c r="L11"/>
  <c r="K11"/>
  <c r="J11"/>
  <c r="I11"/>
  <c r="H11"/>
  <c r="G11"/>
  <c r="F11"/>
  <c r="E16"/>
  <c r="E15"/>
  <c r="E14"/>
  <c r="E13"/>
  <c r="E12"/>
  <c r="E11"/>
  <c r="A16"/>
  <c r="A15"/>
  <c r="A14"/>
  <c r="A13"/>
  <c r="A12"/>
  <c r="A11"/>
  <c r="G14" i="3"/>
  <c r="H14" s="1"/>
  <c r="G13"/>
  <c r="H13" s="1"/>
  <c r="G12"/>
  <c r="H12" s="1"/>
  <c r="G11"/>
  <c r="H11" s="1"/>
  <c r="C14"/>
  <c r="A14"/>
  <c r="A13"/>
  <c r="A12"/>
  <c r="A11"/>
  <c r="AH18" i="1"/>
  <c r="AH17"/>
  <c r="AH12"/>
  <c r="AH11"/>
  <c r="AD18"/>
  <c r="AD17"/>
  <c r="AD12"/>
  <c r="AD11"/>
  <c r="Z18"/>
  <c r="Z17"/>
  <c r="Z12"/>
  <c r="Z11"/>
  <c r="V18"/>
  <c r="AX18" s="1"/>
  <c r="BN18" s="1"/>
  <c r="V17"/>
  <c r="AX17" s="1"/>
  <c r="BN17" s="1"/>
  <c r="V12"/>
  <c r="AX12" s="1"/>
  <c r="BN12" s="1"/>
  <c r="V11"/>
  <c r="I171" i="3" l="1"/>
  <c r="R12" i="2"/>
  <c r="R16"/>
  <c r="R18"/>
  <c r="R19"/>
  <c r="R21"/>
  <c r="R22"/>
  <c r="R23"/>
  <c r="R25"/>
  <c r="R27"/>
  <c r="R29"/>
  <c r="R31"/>
  <c r="R33"/>
  <c r="R36"/>
  <c r="R38"/>
  <c r="R39"/>
  <c r="R40"/>
  <c r="R41"/>
  <c r="R44"/>
  <c r="R46"/>
  <c r="R49"/>
  <c r="R51"/>
  <c r="R53"/>
  <c r="R55"/>
  <c r="R56"/>
  <c r="R59"/>
  <c r="R61"/>
  <c r="R63"/>
  <c r="R64"/>
  <c r="R66"/>
  <c r="R68"/>
  <c r="R69"/>
  <c r="R17"/>
  <c r="R20"/>
  <c r="R24"/>
  <c r="R26"/>
  <c r="R28"/>
  <c r="R30"/>
  <c r="R32"/>
  <c r="R34"/>
  <c r="R35"/>
  <c r="R37"/>
  <c r="R42"/>
  <c r="R43"/>
  <c r="R45"/>
  <c r="R47"/>
  <c r="R48"/>
  <c r="R50"/>
  <c r="R52"/>
  <c r="R54"/>
  <c r="R57"/>
  <c r="R58"/>
  <c r="R60"/>
  <c r="R62"/>
  <c r="R65"/>
  <c r="R67"/>
  <c r="R70"/>
  <c r="R71"/>
  <c r="R72"/>
  <c r="R73"/>
  <c r="R74"/>
  <c r="R15"/>
  <c r="R75"/>
  <c r="R76"/>
  <c r="R77"/>
  <c r="R78"/>
  <c r="R79"/>
  <c r="R80"/>
  <c r="R81"/>
  <c r="R82"/>
  <c r="R89"/>
  <c r="R90"/>
  <c r="R96"/>
  <c r="R99"/>
  <c r="R103"/>
  <c r="R105"/>
  <c r="R13"/>
  <c r="R83"/>
  <c r="R84"/>
  <c r="R85"/>
  <c r="R86"/>
  <c r="R87"/>
  <c r="R88"/>
  <c r="R91"/>
  <c r="R92"/>
  <c r="R93"/>
  <c r="R94"/>
  <c r="R95"/>
  <c r="R97"/>
  <c r="R98"/>
  <c r="R100"/>
  <c r="R101"/>
  <c r="R102"/>
  <c r="R104"/>
  <c r="R14"/>
  <c r="R11"/>
  <c r="I26" i="3"/>
  <c r="I28"/>
  <c r="I30"/>
  <c r="I32"/>
  <c r="I34"/>
  <c r="I36"/>
  <c r="I38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198"/>
  <c r="I200"/>
  <c r="I123"/>
  <c r="I155"/>
  <c r="I182"/>
  <c r="I184"/>
  <c r="I139"/>
  <c r="I130"/>
  <c r="I132"/>
  <c r="I162"/>
  <c r="I164"/>
  <c r="I207"/>
  <c r="I209"/>
  <c r="I141"/>
  <c r="I173"/>
  <c r="I98"/>
  <c r="I100"/>
  <c r="I102"/>
  <c r="I104"/>
  <c r="I106"/>
  <c r="I108"/>
  <c r="I110"/>
  <c r="I112"/>
  <c r="I114"/>
  <c r="I116"/>
  <c r="I146"/>
  <c r="I148"/>
  <c r="I191"/>
  <c r="I193"/>
  <c r="I125"/>
  <c r="I157"/>
  <c r="I29"/>
  <c r="I33"/>
  <c r="I37"/>
  <c r="I41"/>
  <c r="I45"/>
  <c r="I51"/>
  <c r="I55"/>
  <c r="I57"/>
  <c r="I61"/>
  <c r="I67"/>
  <c r="I69"/>
  <c r="I75"/>
  <c r="I79"/>
  <c r="I83"/>
  <c r="I87"/>
  <c r="I91"/>
  <c r="I95"/>
  <c r="I99"/>
  <c r="I101"/>
  <c r="I105"/>
  <c r="I109"/>
  <c r="I113"/>
  <c r="I115"/>
  <c r="I117"/>
  <c r="I122"/>
  <c r="I124"/>
  <c r="I131"/>
  <c r="I133"/>
  <c r="I138"/>
  <c r="I140"/>
  <c r="I147"/>
  <c r="I149"/>
  <c r="I154"/>
  <c r="I156"/>
  <c r="I163"/>
  <c r="I165"/>
  <c r="I170"/>
  <c r="I172"/>
  <c r="I179"/>
  <c r="I181"/>
  <c r="I186"/>
  <c r="I188"/>
  <c r="I195"/>
  <c r="I197"/>
  <c r="I202"/>
  <c r="I204"/>
  <c r="I14"/>
  <c r="I27"/>
  <c r="I31"/>
  <c r="I35"/>
  <c r="I39"/>
  <c r="I43"/>
  <c r="I47"/>
  <c r="I49"/>
  <c r="I53"/>
  <c r="I59"/>
  <c r="I63"/>
  <c r="I65"/>
  <c r="I71"/>
  <c r="I73"/>
  <c r="I77"/>
  <c r="I81"/>
  <c r="I85"/>
  <c r="I89"/>
  <c r="I93"/>
  <c r="I97"/>
  <c r="I103"/>
  <c r="I107"/>
  <c r="I111"/>
  <c r="I118"/>
  <c r="I120"/>
  <c r="I127"/>
  <c r="I129"/>
  <c r="I134"/>
  <c r="I136"/>
  <c r="I143"/>
  <c r="I145"/>
  <c r="I150"/>
  <c r="I152"/>
  <c r="I159"/>
  <c r="I161"/>
  <c r="I166"/>
  <c r="I168"/>
  <c r="I175"/>
  <c r="I177"/>
  <c r="I178"/>
  <c r="I180"/>
  <c r="I187"/>
  <c r="I189"/>
  <c r="I194"/>
  <c r="I196"/>
  <c r="I203"/>
  <c r="I205"/>
  <c r="I210"/>
  <c r="I11"/>
  <c r="I12"/>
  <c r="I13"/>
  <c r="I15"/>
  <c r="I16"/>
  <c r="I17"/>
  <c r="I18"/>
  <c r="I19"/>
  <c r="I20"/>
  <c r="I21"/>
  <c r="I22"/>
  <c r="I23"/>
  <c r="I24"/>
  <c r="I25"/>
  <c r="I119"/>
  <c r="I121"/>
  <c r="I126"/>
  <c r="I128"/>
  <c r="I135"/>
  <c r="I137"/>
  <c r="I142"/>
  <c r="I144"/>
  <c r="I151"/>
  <c r="I153"/>
  <c r="I158"/>
  <c r="I160"/>
  <c r="I167"/>
  <c r="I169"/>
  <c r="I174"/>
  <c r="I176"/>
  <c r="I183"/>
  <c r="I185"/>
  <c r="I190"/>
  <c r="I192"/>
  <c r="I199"/>
  <c r="I201"/>
  <c r="I206"/>
  <c r="I208"/>
  <c r="AX20" i="1"/>
  <c r="BN20" s="1"/>
  <c r="AX35"/>
  <c r="BN35" s="1"/>
  <c r="AX19"/>
  <c r="BN19" s="1"/>
  <c r="AX21"/>
  <c r="BN21" s="1"/>
  <c r="AX22"/>
  <c r="BN22" s="1"/>
  <c r="AX23"/>
  <c r="BN23" s="1"/>
  <c r="AX24"/>
  <c r="BN24" s="1"/>
  <c r="AX25"/>
  <c r="BN25" s="1"/>
  <c r="AX26"/>
  <c r="BN26" s="1"/>
  <c r="AX27"/>
  <c r="BN27" s="1"/>
  <c r="AX28"/>
  <c r="BN28" s="1"/>
  <c r="AX29"/>
  <c r="BN29" s="1"/>
  <c r="AX31"/>
  <c r="BN31" s="1"/>
  <c r="AX32"/>
  <c r="BN32" s="1"/>
  <c r="AX33"/>
  <c r="BN33" s="1"/>
  <c r="AX30"/>
  <c r="BN30" s="1"/>
  <c r="AX34"/>
  <c r="BN34" s="1"/>
  <c r="AX36"/>
  <c r="BN36" s="1"/>
  <c r="AX52"/>
  <c r="BN52" s="1"/>
  <c r="AX53"/>
  <c r="BN53" s="1"/>
  <c r="AX54"/>
  <c r="BN54" s="1"/>
  <c r="AX55"/>
  <c r="BN55" s="1"/>
  <c r="D4" i="3"/>
  <c r="F7" i="2"/>
  <c r="AX14" i="1"/>
  <c r="BN14" s="1"/>
  <c r="AX15"/>
  <c r="BN15" s="1"/>
  <c r="AX16"/>
  <c r="BN16" s="1"/>
  <c r="AX13"/>
  <c r="BN13" s="1"/>
  <c r="G7" i="2"/>
  <c r="M7"/>
  <c r="I7"/>
  <c r="H7"/>
  <c r="L7"/>
  <c r="E8" i="3"/>
  <c r="J7" i="2"/>
  <c r="E7"/>
  <c r="D8" i="3"/>
  <c r="F8"/>
  <c r="C4"/>
  <c r="D6"/>
  <c r="D5"/>
  <c r="E5"/>
  <c r="E4"/>
  <c r="E6"/>
  <c r="F4"/>
  <c r="F6"/>
  <c r="F5"/>
  <c r="C6"/>
  <c r="C5"/>
  <c r="K4" i="2"/>
  <c r="C4"/>
  <c r="J4"/>
  <c r="G4"/>
  <c r="E3"/>
  <c r="I3"/>
  <c r="M3"/>
  <c r="I4"/>
  <c r="D3"/>
  <c r="H3"/>
  <c r="L3"/>
  <c r="B7"/>
  <c r="C3"/>
  <c r="G3"/>
  <c r="K3"/>
  <c r="E4"/>
  <c r="M4"/>
  <c r="B3"/>
  <c r="F3"/>
  <c r="J3"/>
  <c r="D4"/>
  <c r="H4"/>
  <c r="L4"/>
  <c r="B4"/>
  <c r="F4"/>
  <c r="C7"/>
  <c r="D7"/>
  <c r="C8" i="3"/>
  <c r="AX11" i="1"/>
  <c r="BN11" s="1"/>
  <c r="E7" i="3" l="1"/>
  <c r="C7"/>
  <c r="F7"/>
  <c r="D7"/>
  <c r="J5" i="2"/>
  <c r="J6" s="1"/>
  <c r="F5"/>
  <c r="F6" s="1"/>
  <c r="I5"/>
  <c r="I6" s="1"/>
  <c r="K5"/>
  <c r="G5"/>
  <c r="G6" s="1"/>
  <c r="C5"/>
  <c r="C6" s="1"/>
  <c r="B5"/>
  <c r="B6" s="1"/>
  <c r="E5"/>
  <c r="E6" s="1"/>
  <c r="L5"/>
  <c r="L6" s="1"/>
  <c r="H5"/>
  <c r="H6" s="1"/>
  <c r="D5"/>
  <c r="D6" s="1"/>
  <c r="M5"/>
  <c r="M6" s="1"/>
  <c r="AX83" i="1"/>
  <c r="BN83" s="1"/>
  <c r="K83" i="2"/>
  <c r="K7" s="1"/>
  <c r="K6" l="1"/>
</calcChain>
</file>

<file path=xl/sharedStrings.xml><?xml version="1.0" encoding="utf-8"?>
<sst xmlns="http://schemas.openxmlformats.org/spreadsheetml/2006/main" count="1304" uniqueCount="740">
  <si>
    <t>Name</t>
  </si>
  <si>
    <t>Anne Hall</t>
  </si>
  <si>
    <t>Alistair Hall</t>
  </si>
  <si>
    <t>Worship Group</t>
  </si>
  <si>
    <t>Palmerston North</t>
  </si>
  <si>
    <t>Member?</t>
  </si>
  <si>
    <t>Y</t>
  </si>
  <si>
    <t>Address</t>
  </si>
  <si>
    <t>702 Kahuterawa Road, RD2, Palmerston North 4472</t>
  </si>
  <si>
    <t>email</t>
  </si>
  <si>
    <t>ahall@inspire.net.nz</t>
  </si>
  <si>
    <t>tel (home)</t>
  </si>
  <si>
    <t>tel (cell)</t>
  </si>
  <si>
    <t>06 3571832</t>
  </si>
  <si>
    <t>021 2049407</t>
  </si>
  <si>
    <t>Emergency Contact</t>
  </si>
  <si>
    <t>EC tel</t>
  </si>
  <si>
    <t>ZOOM</t>
  </si>
  <si>
    <t>Full</t>
  </si>
  <si>
    <t>Fri</t>
  </si>
  <si>
    <t>Sat</t>
  </si>
  <si>
    <t>Mon</t>
  </si>
  <si>
    <t>Sun</t>
  </si>
  <si>
    <t>El Rancho</t>
  </si>
  <si>
    <t>Ruth Miller</t>
  </si>
  <si>
    <t>Full time:</t>
  </si>
  <si>
    <t>inc prep
Shared</t>
  </si>
  <si>
    <t>inc prep
Single</t>
  </si>
  <si>
    <t>exc prep
Shared</t>
  </si>
  <si>
    <t>exc prep
Single</t>
  </si>
  <si>
    <t>Part time:</t>
  </si>
  <si>
    <t>Dinner</t>
  </si>
  <si>
    <t>B&amp;B</t>
  </si>
  <si>
    <t>Lunch</t>
  </si>
  <si>
    <t>Regn</t>
  </si>
  <si>
    <t>Date Paid</t>
  </si>
  <si>
    <t>Comment</t>
  </si>
  <si>
    <t>Paid combined</t>
  </si>
  <si>
    <t>Thu</t>
  </si>
  <si>
    <t>Total Due</t>
  </si>
  <si>
    <t>Personal Information</t>
  </si>
  <si>
    <t>Sharing with</t>
  </si>
  <si>
    <t>Wheelchair Access?</t>
  </si>
  <si>
    <t>($884 received in parts)</t>
  </si>
  <si>
    <t>Vegan?</t>
  </si>
  <si>
    <t>Gluten-free?</t>
  </si>
  <si>
    <t>Staying Elsewhere</t>
  </si>
  <si>
    <t>Other</t>
  </si>
  <si>
    <t>Transport</t>
  </si>
  <si>
    <t>Railway Stn</t>
  </si>
  <si>
    <t>KC Airport</t>
  </si>
  <si>
    <t>Day</t>
  </si>
  <si>
    <t>Time</t>
  </si>
  <si>
    <t>Detail</t>
  </si>
  <si>
    <t>Payment</t>
  </si>
  <si>
    <t>Wellington</t>
  </si>
  <si>
    <t>Payment Method</t>
  </si>
  <si>
    <t>Ibank</t>
  </si>
  <si>
    <t>43a Chelmford Street, Wellington 6035</t>
  </si>
  <si>
    <t>nzruthmiller@gmail.com</t>
  </si>
  <si>
    <t>04 4795853</t>
  </si>
  <si>
    <t>022 6921957</t>
  </si>
  <si>
    <t>Richard Miller</t>
  </si>
  <si>
    <t>027 4510158</t>
  </si>
  <si>
    <t>Date registered</t>
  </si>
  <si>
    <t>Single</t>
  </si>
  <si>
    <t>Single*</t>
  </si>
  <si>
    <t>Share with?</t>
  </si>
  <si>
    <t>Total beds</t>
  </si>
  <si>
    <t>Room</t>
  </si>
  <si>
    <t>Breakfast</t>
  </si>
  <si>
    <t>Instructions</t>
  </si>
  <si>
    <t>Regform sheet</t>
  </si>
  <si>
    <t>Charges (K - AW):</t>
  </si>
  <si>
    <t>Enter 1 if circled on form</t>
  </si>
  <si>
    <t>Note for "Single" only enter in AJ (not *ones)</t>
  </si>
  <si>
    <t>Sharing with (AY):</t>
  </si>
  <si>
    <t>As at</t>
  </si>
  <si>
    <t>Meal totals</t>
  </si>
  <si>
    <t>Vegan only</t>
  </si>
  <si>
    <t>GF only</t>
  </si>
  <si>
    <t>Vegan and GF</t>
  </si>
  <si>
    <t>No special diet</t>
  </si>
  <si>
    <t>AZ-BB</t>
  </si>
  <si>
    <t>Enter 1 if ticked on form</t>
  </si>
  <si>
    <t>BC-BD</t>
  </si>
  <si>
    <t>Payment method (BH):</t>
  </si>
  <si>
    <t>Code</t>
  </si>
  <si>
    <t>Double Rooms</t>
  </si>
  <si>
    <t>Single Rooms</t>
  </si>
  <si>
    <t>Unspecified Beds</t>
  </si>
  <si>
    <t>Total rooms</t>
  </si>
  <si>
    <t>Rooms</t>
  </si>
  <si>
    <t>Meals</t>
  </si>
  <si>
    <t>Brian Curtis</t>
  </si>
  <si>
    <t>Christchurch</t>
  </si>
  <si>
    <t>briancurtis@inet.net.nz</t>
  </si>
  <si>
    <t>03 3427500</t>
  </si>
  <si>
    <t>Allan Curtis</t>
  </si>
  <si>
    <t>07 2623120</t>
  </si>
  <si>
    <t>Train ~1:30 pm? (Flight 5348 arr Wgtn 11:30 am)</t>
  </si>
  <si>
    <t>Amount Paid</t>
  </si>
  <si>
    <t>Still to pay</t>
  </si>
  <si>
    <t>1/20 Bella Rosa Drive, Hornby, Christchurch 8042</t>
  </si>
  <si>
    <t>Susan Hamel</t>
  </si>
  <si>
    <t>Dunedin</t>
  </si>
  <si>
    <t>sfh1959@gmail.com</t>
  </si>
  <si>
    <t>03 4764934</t>
  </si>
  <si>
    <t>022 0722977</t>
  </si>
  <si>
    <t>Michael Hamel</t>
  </si>
  <si>
    <t>Train</t>
  </si>
  <si>
    <t>170 Halfway Bush Road, RD1, Dunedin 9076</t>
  </si>
  <si>
    <t>Anne Potaka</t>
  </si>
  <si>
    <t>Golden Bay</t>
  </si>
  <si>
    <t>10A Park Avenue, Takaka</t>
  </si>
  <si>
    <t>anne.potaka@gmail.com</t>
  </si>
  <si>
    <t>03 5257296</t>
  </si>
  <si>
    <t>022 6578303</t>
  </si>
  <si>
    <t>021 02770738</t>
  </si>
  <si>
    <t>Tracey Hennesy</t>
  </si>
  <si>
    <t>027 3670162</t>
  </si>
  <si>
    <t>Murray Short</t>
  </si>
  <si>
    <t>11 Cassley Crescent, Porirua 5024</t>
  </si>
  <si>
    <t>mandns@xtra.co.nz</t>
  </si>
  <si>
    <t>04 2376780</t>
  </si>
  <si>
    <t>027 4367454</t>
  </si>
  <si>
    <t>Niwa Short</t>
  </si>
  <si>
    <t>027 2778145</t>
  </si>
  <si>
    <t>Hina Short</t>
  </si>
  <si>
    <t>Viola Palmer</t>
  </si>
  <si>
    <t>Kapiti</t>
  </si>
  <si>
    <t>PO Box 285, Waikanae</t>
  </si>
  <si>
    <t>phvcpalmer@gmail.com</t>
  </si>
  <si>
    <t>04 2936639</t>
  </si>
  <si>
    <t>022 1080053</t>
  </si>
  <si>
    <t>Anne Palmer</t>
  </si>
  <si>
    <t>03 3039014</t>
  </si>
  <si>
    <t>Paid together $884</t>
  </si>
  <si>
    <t>*</t>
  </si>
  <si>
    <t>Enter "Single" if appropriate, * if share but not specified who</t>
  </si>
  <si>
    <t>Vincent Wijeysingha</t>
  </si>
  <si>
    <t>8/170 Church Street, Palmerston North 4412</t>
  </si>
  <si>
    <t>vwijeysingha@gmail.com</t>
  </si>
  <si>
    <t>021 0596611</t>
  </si>
  <si>
    <t>Tepora Emery</t>
  </si>
  <si>
    <t>021 2152174</t>
  </si>
  <si>
    <t>Initially booked inc Fri lunch but later (12/2/2021) changed.</t>
  </si>
  <si>
    <t>Jennie Searle</t>
  </si>
  <si>
    <t>Mt Eden</t>
  </si>
  <si>
    <t>4A/10 Crown Lynn Place, New Lynn, Auckland 0600</t>
  </si>
  <si>
    <t>searle_jennie@yahoo.co.nz</t>
  </si>
  <si>
    <t>021 0457247</t>
  </si>
  <si>
    <t>021 1216017</t>
  </si>
  <si>
    <t>?</t>
  </si>
  <si>
    <t>Registration received in post
"I may need a wheelchair to get to the dining room, but not within my room or meeting room"
9:30 am 9 Feb call from Jude Z saying she will be driving Anne up, request to see if could pay for a room at El Rancho on Wed night. Passed request on to Deb</t>
  </si>
  <si>
    <t>Alan Reynolds</t>
  </si>
  <si>
    <t>Sue Reynolds</t>
  </si>
  <si>
    <t>Tauranga</t>
  </si>
  <si>
    <t>8 Lanyard Street, Pyes Pa, Tauranga 3112</t>
  </si>
  <si>
    <t>ansreynolds@gmail.com</t>
  </si>
  <si>
    <t>07 5433101</t>
  </si>
  <si>
    <t>022 4933770</t>
  </si>
  <si>
    <t>022 4091419</t>
  </si>
  <si>
    <t>Thomas Searle</t>
  </si>
  <si>
    <t>Andree Reynolds</t>
  </si>
  <si>
    <t>027 7744146</t>
  </si>
  <si>
    <t>Lesley Young</t>
  </si>
  <si>
    <t>09 8150558</t>
  </si>
  <si>
    <t>021 2169645</t>
  </si>
  <si>
    <t>Kathy McKinley (daughter)</t>
  </si>
  <si>
    <t>09 8354961 or 027 4369968</t>
  </si>
  <si>
    <t>40AChatham Avenue, Mount Albert, Auckland 1025</t>
  </si>
  <si>
    <t>lesley.nz@gmail.com</t>
  </si>
  <si>
    <t>Alan Greenslade-Hibbert</t>
  </si>
  <si>
    <t>14 Dorking Road, Brooklyn, Wellington 6021</t>
  </si>
  <si>
    <t>a@alangh.plus.com</t>
  </si>
  <si>
    <t>021 08390355</t>
  </si>
  <si>
    <t>Shaun Greenslade-Hibbert</t>
  </si>
  <si>
    <t>021 1979429 or 0044 7721 718876</t>
  </si>
  <si>
    <t>Ruth Miller, Wellington MM Clerk, and myself, being Assistant Clerk Wellington MM, were nominated at our last Business Meeting as the Representatives from Wellington Monthly Meeting</t>
  </si>
  <si>
    <t>Claire Gregory</t>
  </si>
  <si>
    <t>Linley Gregory</t>
  </si>
  <si>
    <t>119/539 Mt Albert Road, Auckland 1042</t>
  </si>
  <si>
    <t>lcg@pl.net</t>
  </si>
  <si>
    <t>09 6388662</t>
  </si>
  <si>
    <t>027 9111972</t>
  </si>
  <si>
    <t>Sarah de Croy</t>
  </si>
  <si>
    <t>021 756247</t>
  </si>
  <si>
    <t>Susan Patrick</t>
  </si>
  <si>
    <t>$163 received 18/1/21; $163 26/2/2021</t>
  </si>
  <si>
    <t>David Minifie</t>
  </si>
  <si>
    <t>31B Highsted Road, Christchurch 8053</t>
  </si>
  <si>
    <t>03 3593478</t>
  </si>
  <si>
    <t>021 625123</t>
  </si>
  <si>
    <t>Sholto Williams</t>
  </si>
  <si>
    <t>027 4518590 or 03 3847446</t>
  </si>
  <si>
    <t>Deborah Williams</t>
  </si>
  <si>
    <t>2-3 pm</t>
  </si>
  <si>
    <t>Train from Wellington</t>
  </si>
  <si>
    <t>david@minifie.co.nz</t>
  </si>
  <si>
    <t>debwnz@gmail.com</t>
  </si>
  <si>
    <t>5D/19 Cottleville Terrace, Wellington 6011</t>
  </si>
  <si>
    <t>susan.patrick@xtra.co.nz</t>
  </si>
  <si>
    <t>04 4992433</t>
  </si>
  <si>
    <t>021 1640146</t>
  </si>
  <si>
    <t>Rachel Patrick</t>
  </si>
  <si>
    <t>022 6711089</t>
  </si>
  <si>
    <t>emailed; Reg form arrived  11/3/2021</t>
  </si>
  <si>
    <t>John Schmidt</t>
  </si>
  <si>
    <t>N</t>
  </si>
  <si>
    <t>8 Moncrief Street,Mount Victoria, Wellinton 6011</t>
  </si>
  <si>
    <t>jpschmidt44@gmail.com</t>
  </si>
  <si>
    <t>021 544984</t>
  </si>
  <si>
    <t>Jan Shmidt</t>
  </si>
  <si>
    <t>021 544624</t>
  </si>
  <si>
    <t>Jan Schmidt</t>
  </si>
  <si>
    <t>hugkids5@gmail.com</t>
  </si>
  <si>
    <t>No strawberries - bad allergy. Vegetarian. No legumes, dried beans</t>
  </si>
  <si>
    <t>Combined payment $652 received</t>
  </si>
  <si>
    <t>Cathy Macfie</t>
  </si>
  <si>
    <t xml:space="preserve">15 Hurujuru Road, RD 9, Invercargill 9879 </t>
  </si>
  <si>
    <t>cathymacfie@xtra.co.nz</t>
  </si>
  <si>
    <t>03 2131267</t>
  </si>
  <si>
    <t>027 4534055</t>
  </si>
  <si>
    <t>Andy Macfie</t>
  </si>
  <si>
    <t>afternoon</t>
  </si>
  <si>
    <t>It would be my plan to catch a train to Waikenae, arriving mid afternoon or a time when it would suit for a ride to El Rancho.  I have not been able to download or find a train timetable from Wellington so if you could tell me what time I should catch a train from Wellington, that would be appreciated.   (I am hoping to meet up with a friend in Wellington in the morning.)</t>
  </si>
  <si>
    <t>Veronica Maxey</t>
  </si>
  <si>
    <t>Invercargill</t>
  </si>
  <si>
    <t>Whanganui</t>
  </si>
  <si>
    <t>38 College Street, Whanganui 4500</t>
  </si>
  <si>
    <t>koromiko91@gmail.com</t>
  </si>
  <si>
    <t>06 3489914</t>
  </si>
  <si>
    <t>021 1526554</t>
  </si>
  <si>
    <t>Tuinori (?) Maxey</t>
  </si>
  <si>
    <t>021 1375614</t>
  </si>
  <si>
    <t>For stroller, not wheelchair</t>
  </si>
  <si>
    <t>Shirley Freeman</t>
  </si>
  <si>
    <t>Elizabeth Duke</t>
  </si>
  <si>
    <t>Jude Zwanikken</t>
  </si>
  <si>
    <t>25 Collinson Street, RD1, Collingwood</t>
  </si>
  <si>
    <t>judezed@hotmail.com</t>
  </si>
  <si>
    <t>03 5248291</t>
  </si>
  <si>
    <t>022 6939696</t>
  </si>
  <si>
    <t>Henk Z</t>
  </si>
  <si>
    <t>03 5248291 or 021 1269656</t>
  </si>
  <si>
    <t>72 Aroha Avenue, Sandringham, Auckland 1025</t>
  </si>
  <si>
    <t>Barbara McArdle</t>
  </si>
  <si>
    <t>barbmmca@outlook.com</t>
  </si>
  <si>
    <t>09 8468399</t>
  </si>
  <si>
    <t>021 2110800</t>
  </si>
  <si>
    <t>Maureen Miles</t>
  </si>
  <si>
    <t>09 6306732</t>
  </si>
  <si>
    <t>Air Chathams 3C644</t>
  </si>
  <si>
    <t>Ann Banks</t>
  </si>
  <si>
    <t>115 Mt Eden Road, Mount Eden, Auckland 1024</t>
  </si>
  <si>
    <t>annbanks101@gmail.com</t>
  </si>
  <si>
    <t>09 630 6834</t>
  </si>
  <si>
    <t>Val Bone</t>
  </si>
  <si>
    <t>Not known yet</t>
  </si>
  <si>
    <t>NMM will pay</t>
  </si>
  <si>
    <t>annievbone@gmail.com</t>
  </si>
  <si>
    <t>Marie-Joëlle Nininahazwe</t>
  </si>
  <si>
    <t>David James</t>
  </si>
  <si>
    <t>Jillian Wychel</t>
  </si>
  <si>
    <t>260 Wicksteed Street, Whanganui 4500</t>
  </si>
  <si>
    <t>jilliandavid@xtra.co.nz</t>
  </si>
  <si>
    <t>027 4863789</t>
  </si>
  <si>
    <t>Tracey Roberts</t>
  </si>
  <si>
    <t>027 5937206</t>
  </si>
  <si>
    <t>021 2918380</t>
  </si>
  <si>
    <t>Mark Hodson</t>
  </si>
  <si>
    <t>Hutt Valley</t>
  </si>
  <si>
    <t>HoddoNZ@outlook.com</t>
  </si>
  <si>
    <t>027 7722294</t>
  </si>
  <si>
    <t>Belinda Hodson</t>
  </si>
  <si>
    <t>027 6594450</t>
  </si>
  <si>
    <t>58 Kotuku Drive, Paraparaumu</t>
  </si>
  <si>
    <t>04 9044081</t>
  </si>
  <si>
    <t>027 7224189</t>
  </si>
  <si>
    <t>Hal Gimpleson</t>
  </si>
  <si>
    <t>04 9044081 or 021 1457754</t>
  </si>
  <si>
    <t>Anne Wicks</t>
  </si>
  <si>
    <t>Dave Wicks</t>
  </si>
  <si>
    <t>Rick Kooperberg</t>
  </si>
  <si>
    <t>Paid by NMM</t>
  </si>
  <si>
    <t>Whakatane</t>
  </si>
  <si>
    <t>7A Bunyan Road, Whakatane</t>
  </si>
  <si>
    <t>awicks@slingshot.co.nz</t>
  </si>
  <si>
    <t>07 3077213</t>
  </si>
  <si>
    <t>021 1488284</t>
  </si>
  <si>
    <t>Jeanette Wicks</t>
  </si>
  <si>
    <t>07 5441400</t>
  </si>
  <si>
    <t>Paid by YM</t>
  </si>
  <si>
    <t>3 Jerram Street</t>
  </si>
  <si>
    <t>rick.k@xtra.co.nz</t>
  </si>
  <si>
    <t>09 8462693</t>
  </si>
  <si>
    <t>021 1846941</t>
  </si>
  <si>
    <t>John Kooperberg</t>
  </si>
  <si>
    <t>021 02416070</t>
  </si>
  <si>
    <t>Still unclear!</t>
  </si>
  <si>
    <t>Jos Rossell</t>
  </si>
  <si>
    <t>Marlborough</t>
  </si>
  <si>
    <t>6 Genhill Drive, Blenheim</t>
  </si>
  <si>
    <t>03 5794771</t>
  </si>
  <si>
    <t>021 02467827</t>
  </si>
  <si>
    <t>Aart Brusse</t>
  </si>
  <si>
    <t>03 4544929</t>
  </si>
  <si>
    <t>Joint payment $652 received 31/3/2021</t>
  </si>
  <si>
    <t>Heather Denny</t>
  </si>
  <si>
    <t>37 Margot Street</t>
  </si>
  <si>
    <t>denny.heather@gmail.com</t>
  </si>
  <si>
    <t>09 5245656</t>
  </si>
  <si>
    <t>021 02645015</t>
  </si>
  <si>
    <t>John Denny</t>
  </si>
  <si>
    <t>021 02645056</t>
  </si>
  <si>
    <t>Happy to share with whoever</t>
  </si>
  <si>
    <t>1:53 pm?</t>
  </si>
  <si>
    <t>Flight from Auckland arr 12:05 pm. Can text whoever picking up if changes</t>
  </si>
  <si>
    <t>Elizabeth Thompson</t>
  </si>
  <si>
    <t>elizabeth.duke@actrix.co.nz</t>
  </si>
  <si>
    <t>03 4675367</t>
  </si>
  <si>
    <t>Sylvia White (niece)</t>
  </si>
  <si>
    <t>elizabeththom@actrix.co.nz</t>
  </si>
  <si>
    <t>022 0678400</t>
  </si>
  <si>
    <t>Helen Higgott</t>
  </si>
  <si>
    <t>09 2981213</t>
  </si>
  <si>
    <t>752 Highgate, Maori Hill, Dunedin 7010</t>
  </si>
  <si>
    <t>022  0991154</t>
  </si>
  <si>
    <t>021 03933582</t>
  </si>
  <si>
    <t>Phone number for pick up please for if we're delayed</t>
  </si>
  <si>
    <t>Stephanie Du Fresne</t>
  </si>
  <si>
    <t>Combined payment $884 received</t>
  </si>
  <si>
    <t>Ashley MacMillan</t>
  </si>
  <si>
    <t>6 Haig Street, Dunedin</t>
  </si>
  <si>
    <t>ashley.0110@protonmail.ch</t>
  </si>
  <si>
    <t>022 0599601</t>
  </si>
  <si>
    <t>Marion Sanson</t>
  </si>
  <si>
    <t>76P Virginia Road</t>
  </si>
  <si>
    <t>marionbsanson@gmail.com</t>
  </si>
  <si>
    <t>06 3456438</t>
  </si>
  <si>
    <t>027 3913866</t>
  </si>
  <si>
    <t>Bruce Allardice</t>
  </si>
  <si>
    <t>06 3471412</t>
  </si>
  <si>
    <t>Mary Rose</t>
  </si>
  <si>
    <t>Joy Rising</t>
  </si>
  <si>
    <t>Marilyn Flewitt</t>
  </si>
  <si>
    <t>Warkworth</t>
  </si>
  <si>
    <t>2 Heritage Lane, Warkworth</t>
  </si>
  <si>
    <t>flewitts@xtra.co.nz</t>
  </si>
  <si>
    <t>09 6016165</t>
  </si>
  <si>
    <t>027 2537606</t>
  </si>
  <si>
    <t>Samuel Flewitt</t>
  </si>
  <si>
    <t>021 1010327</t>
  </si>
  <si>
    <t>Jim Flewitt</t>
  </si>
  <si>
    <t>027 2939414</t>
  </si>
  <si>
    <t>Graham Chapman</t>
  </si>
  <si>
    <t>59 Leinster Avenue, Paraparaumu</t>
  </si>
  <si>
    <t>gamchap@gmail.com</t>
  </si>
  <si>
    <t>04 9022537</t>
  </si>
  <si>
    <t>021 08484222</t>
  </si>
  <si>
    <t>Gaynor Chapman</t>
  </si>
  <si>
    <t>stephodufresne@gmail.com</t>
  </si>
  <si>
    <t>03 4762533</t>
  </si>
  <si>
    <t>021 02334594</t>
  </si>
  <si>
    <t>Richard Dingwall</t>
  </si>
  <si>
    <t>027 6943641</t>
  </si>
  <si>
    <t>shirfree47@yahoo.co.nz</t>
  </si>
  <si>
    <t>09 8387232</t>
  </si>
  <si>
    <t>021 2062082</t>
  </si>
  <si>
    <t>Dorina Johnston</t>
  </si>
  <si>
    <t>021 317520</t>
  </si>
  <si>
    <t>about 2pm</t>
  </si>
  <si>
    <t>Jetstar 11:15 Wellington Airport</t>
  </si>
  <si>
    <t>Liz Bridgeman</t>
  </si>
  <si>
    <t>New Plymouth</t>
  </si>
  <si>
    <t>36 Waiwaka Terrace, New Plymouth</t>
  </si>
  <si>
    <t>liz.bridgeman.art@gmail.com</t>
  </si>
  <si>
    <t>06 7580216</t>
  </si>
  <si>
    <t>027 2950435</t>
  </si>
  <si>
    <t>Brian Lonsdale</t>
  </si>
  <si>
    <t>06 7581216</t>
  </si>
  <si>
    <t>131 Riverpark Crescent, Henderson, Auckland 0610</t>
  </si>
  <si>
    <t>50 Glenross Street, Glenross, Dunedin 9011</t>
  </si>
  <si>
    <t>Maria Barsema</t>
  </si>
  <si>
    <t>282 Pine Hil Road</t>
  </si>
  <si>
    <t>03 2607055</t>
  </si>
  <si>
    <t>021 0752984</t>
  </si>
  <si>
    <t>Ralph Lawrence</t>
  </si>
  <si>
    <t>021 489552</t>
  </si>
  <si>
    <t>Michael Short</t>
  </si>
  <si>
    <t>42 Parata Street, Palmerston North</t>
  </si>
  <si>
    <t>foreshortclerk@inspire.net.nz</t>
  </si>
  <si>
    <t>06 3563127</t>
  </si>
  <si>
    <t>027 2409354</t>
  </si>
  <si>
    <t>Celia Short</t>
  </si>
  <si>
    <t>021 2549555</t>
  </si>
  <si>
    <t>Joint payment $652</t>
  </si>
  <si>
    <t>Total:</t>
  </si>
  <si>
    <t>Jan-Louise Hamblyn</t>
  </si>
  <si>
    <t>Noel Simpson</t>
  </si>
  <si>
    <t>41 Rimu Street, Whanganui</t>
  </si>
  <si>
    <t>janlou@xtra.co.nz</t>
  </si>
  <si>
    <t>06 3444130</t>
  </si>
  <si>
    <t>027 3112596</t>
  </si>
  <si>
    <t>027 5444130</t>
  </si>
  <si>
    <t>noddyj@xtra.co.nz</t>
  </si>
  <si>
    <t>Marvin Hubbard</t>
  </si>
  <si>
    <t>248 Hillingdon Street, Dunedin 9010</t>
  </si>
  <si>
    <t>marvin.hubbard@gmail.com</t>
  </si>
  <si>
    <t>03 4739188</t>
  </si>
  <si>
    <t>020 41533855</t>
  </si>
  <si>
    <t>021 08525852 or 012 2166634</t>
  </si>
  <si>
    <t>Terisha Hubbard or Andrew Hubbard</t>
  </si>
  <si>
    <t>Gray Southon</t>
  </si>
  <si>
    <t>Joint payment $528 received</t>
  </si>
  <si>
    <t>36 Oban Road, Tauranga</t>
  </si>
  <si>
    <t>mgrose39@gmail.com</t>
  </si>
  <si>
    <t>07 5430355</t>
  </si>
  <si>
    <t>027 3872790</t>
  </si>
  <si>
    <t>Rachel Kennard (daughter)</t>
  </si>
  <si>
    <t>07 544</t>
  </si>
  <si>
    <t>joy.rising@gmail.com</t>
  </si>
  <si>
    <t>027 387278</t>
  </si>
  <si>
    <t>Anna Dunford</t>
  </si>
  <si>
    <t>Kaitaia</t>
  </si>
  <si>
    <t>PO Box 327, Kaitaia 0441</t>
  </si>
  <si>
    <t>annadinnz@gmail.com</t>
  </si>
  <si>
    <t>09 4082103</t>
  </si>
  <si>
    <t>021 02552057</t>
  </si>
  <si>
    <t>Joanne Bentley</t>
  </si>
  <si>
    <t>022 0159318</t>
  </si>
  <si>
    <t>Not sure yet</t>
  </si>
  <si>
    <t>5 Arden Street, Tauranga</t>
  </si>
  <si>
    <t>gray@southon.net</t>
  </si>
  <si>
    <t>07 5787119</t>
  </si>
  <si>
    <t>021 020977</t>
  </si>
  <si>
    <t>Ngaire Southon</t>
  </si>
  <si>
    <t>021 2245165</t>
  </si>
  <si>
    <t>Eileen Gundesen</t>
  </si>
  <si>
    <t>Cheque</t>
  </si>
  <si>
    <t>Taranaki</t>
  </si>
  <si>
    <t>Villa 1, Maida Vale, P.o. Box 7015, Fitzroy, New Plymouh 4341</t>
  </si>
  <si>
    <t>eileengundesennz@gmail.com</t>
  </si>
  <si>
    <t>06 7550605</t>
  </si>
  <si>
    <t>027 3510894</t>
  </si>
  <si>
    <t>Megan Gundesen</t>
  </si>
  <si>
    <t>027 4648859</t>
  </si>
  <si>
    <t>19 Exeter Place, Rotorua 3015</t>
  </si>
  <si>
    <t>ruth.gadgil@xtra.co.nz</t>
  </si>
  <si>
    <t>07 3481836</t>
  </si>
  <si>
    <t>Ruth Falshaw</t>
  </si>
  <si>
    <t>07 3468004</t>
  </si>
  <si>
    <t>Ruth Gadgil</t>
  </si>
  <si>
    <t>Carril Karr</t>
  </si>
  <si>
    <t>Hamilton</t>
  </si>
  <si>
    <t>61 Tuhikaramea Road, Hamilton</t>
  </si>
  <si>
    <t>ckarr-hamilton@hotmail.com</t>
  </si>
  <si>
    <t>07 8472842</t>
  </si>
  <si>
    <t>021 1794827</t>
  </si>
  <si>
    <t>Heather Lowery-Kappes</t>
  </si>
  <si>
    <t>07 8472842 or 021 2954700</t>
  </si>
  <si>
    <t>Cathee Glennon</t>
  </si>
  <si>
    <t>21B Michael Road, Paraparaumu Beach,Paraparaumu 5032</t>
  </si>
  <si>
    <t>cathee.glennon@gmail.com</t>
  </si>
  <si>
    <t>Roisin Whelan</t>
  </si>
  <si>
    <t>1/106 Glenmore Street, Kelburn, Wellington</t>
  </si>
  <si>
    <t>keepitsimple4865@gmail.com</t>
  </si>
  <si>
    <t>Niamh Whelan-Turnbull</t>
  </si>
  <si>
    <t>8A Moncrief Street, Mt Victoria, Wellington</t>
  </si>
  <si>
    <t>niamhw.t@gmail.com</t>
  </si>
  <si>
    <t>97A Duncan Terrace, Kilbernie, Wellington</t>
  </si>
  <si>
    <t>brooke.tobias@gmail.com</t>
  </si>
  <si>
    <t>022 6982387</t>
  </si>
  <si>
    <t>022 3063207</t>
  </si>
  <si>
    <t>022 0126744</t>
  </si>
  <si>
    <t>021 1765090</t>
  </si>
  <si>
    <t>Craig Davis</t>
  </si>
  <si>
    <t>027 2498063</t>
  </si>
  <si>
    <t>Barbara Mountier</t>
  </si>
  <si>
    <t>6 Robin Place, Waikanae 5036</t>
  </si>
  <si>
    <t>barbaramountier@xtra.co.nz</t>
  </si>
  <si>
    <t>04 2932545</t>
  </si>
  <si>
    <t>021 0683862</t>
  </si>
  <si>
    <t>Vivienne Mountier</t>
  </si>
  <si>
    <t>027 8451434</t>
  </si>
  <si>
    <t>Possibly. I use a walking frame</t>
  </si>
  <si>
    <t>Heather Nunns</t>
  </si>
  <si>
    <t>6 Simpson Crescent, Kapiti 5032</t>
  </si>
  <si>
    <t>heather@analyticmatters.co.nz</t>
  </si>
  <si>
    <t>027 3329785</t>
  </si>
  <si>
    <t>Ray Nunns</t>
  </si>
  <si>
    <t>04 9051645</t>
  </si>
  <si>
    <t>Flight arr 10:40 am Wgtn, shuttle then train</t>
  </si>
  <si>
    <t>Rae Wensley</t>
  </si>
  <si>
    <t>ATM</t>
  </si>
  <si>
    <t>Patricia Macgregor</t>
  </si>
  <si>
    <t>432 Albert Street, Palmerston North</t>
  </si>
  <si>
    <t>06 3571184</t>
  </si>
  <si>
    <t>Kirsty Fowler or Andrew Macgregor</t>
  </si>
  <si>
    <t>Robin Watts</t>
  </si>
  <si>
    <t>28 Grosvenor Street</t>
  </si>
  <si>
    <t>robin@stoverwatts.com</t>
  </si>
  <si>
    <t>09 3788008</t>
  </si>
  <si>
    <t>021 2886478</t>
  </si>
  <si>
    <t>Ben Watts</t>
  </si>
  <si>
    <t>027 4671978</t>
  </si>
  <si>
    <t>027 4406874 or 021 1162636</t>
  </si>
  <si>
    <t>Sue Stover</t>
  </si>
  <si>
    <t>021 02680278</t>
  </si>
  <si>
    <t>John Michaelis</t>
  </si>
  <si>
    <t>Nelson</t>
  </si>
  <si>
    <t>8A  Chisnall Street, Nelson 7011</t>
  </si>
  <si>
    <t>John@Michaelis.net</t>
  </si>
  <si>
    <t>027 3617023</t>
  </si>
  <si>
    <t>Anthea Michaelis</t>
  </si>
  <si>
    <t>027 3628816</t>
  </si>
  <si>
    <t>To be advised - waitlisted for Kapiti Coast Airport; otherwise train</t>
  </si>
  <si>
    <t>Meghan Stewart-Ward</t>
  </si>
  <si>
    <t>121 Hoon Hay Road, Hoon Hay, Christchuirch 8025</t>
  </si>
  <si>
    <t>m.stewartward@gmail.com</t>
  </si>
  <si>
    <t>0222 1238804</t>
  </si>
  <si>
    <t>Katherine Stewart</t>
  </si>
  <si>
    <t>022 0928757</t>
  </si>
  <si>
    <t>1:15ish</t>
  </si>
  <si>
    <t>Liz Remmerswaal</t>
  </si>
  <si>
    <t>Hawkes Bay</t>
  </si>
  <si>
    <t>59 Haumoana Road, Haumoana</t>
  </si>
  <si>
    <t>lizrem@gmail.com</t>
  </si>
  <si>
    <t>027 3331055</t>
  </si>
  <si>
    <t>Ton Remmerswaal</t>
  </si>
  <si>
    <t>027 4990402</t>
  </si>
  <si>
    <t>Hilda Daw</t>
  </si>
  <si>
    <t>hildadaw@icloud.com</t>
  </si>
  <si>
    <t>12 Miro Road, Rautamti South 5032</t>
  </si>
  <si>
    <t>021 0429296</t>
  </si>
  <si>
    <t>Joint Payment $172</t>
  </si>
  <si>
    <t>Josie Mir</t>
  </si>
  <si>
    <t>3/29 Porrit Drive, Kawerau</t>
  </si>
  <si>
    <t>josefmir@gmail.com</t>
  </si>
  <si>
    <t>07 3237955</t>
  </si>
  <si>
    <t>Margaret Paul</t>
  </si>
  <si>
    <t>07 3237868</t>
  </si>
  <si>
    <t>Margaret Blakely</t>
  </si>
  <si>
    <t>margaret.blakely@gmail.com</t>
  </si>
  <si>
    <t>09 8469633</t>
  </si>
  <si>
    <t>021 0422484</t>
  </si>
  <si>
    <t>Jude free for Prep day, $121 discount</t>
  </si>
  <si>
    <t>Ian Stephens</t>
  </si>
  <si>
    <t>Allan Harvey</t>
  </si>
  <si>
    <t>Attending P&amp;S care meeting.</t>
  </si>
  <si>
    <t>Saskia Schuitemaker</t>
  </si>
  <si>
    <t>37 Nixon Street, Hamilton</t>
  </si>
  <si>
    <t>Saskia.Schuitemaker@waikatodhb.health.nz</t>
  </si>
  <si>
    <t>022 3202900</t>
  </si>
  <si>
    <t>Tangi Habib</t>
  </si>
  <si>
    <t>Flight from Hamilton then train. Possibly not - asked for names ofWellington people who might be travelling up on Friday</t>
  </si>
  <si>
    <t>Andrew Weatherley</t>
  </si>
  <si>
    <t>5B Knox Place, Tauranga</t>
  </si>
  <si>
    <t>ian.viv@kinect.co.nz</t>
  </si>
  <si>
    <t>07 5782056</t>
  </si>
  <si>
    <t>027 4581322</t>
  </si>
  <si>
    <t>Tony Taylor</t>
  </si>
  <si>
    <t>Alison Downer</t>
  </si>
  <si>
    <t>15 The Parade, Paekakariki</t>
  </si>
  <si>
    <t>tony.taylor902@gmail.com</t>
  </si>
  <si>
    <t>04 2927570</t>
  </si>
  <si>
    <t>Matt Taylor</t>
  </si>
  <si>
    <t>021 1476007</t>
  </si>
  <si>
    <t>Allison Kirkegaard</t>
  </si>
  <si>
    <t>Pacific YM</t>
  </si>
  <si>
    <t>10624 Louisiana Ave, Los Angeles, CA 90064</t>
  </si>
  <si>
    <t>amkd2015@MyMail.pomona.edu</t>
  </si>
  <si>
    <t>Brylin Highton</t>
  </si>
  <si>
    <t>347 Highgate, Dunedin</t>
  </si>
  <si>
    <t>brylin.highton@gmail.com</t>
  </si>
  <si>
    <t>03 4675599</t>
  </si>
  <si>
    <t>021 0562947</t>
  </si>
  <si>
    <t>Peter Highton</t>
  </si>
  <si>
    <t>021 1509717</t>
  </si>
  <si>
    <t>John Highton</t>
  </si>
  <si>
    <t>027 4343877</t>
  </si>
  <si>
    <r>
      <t xml:space="preserve">Paid  11/2/2021 (regn by post)
"I hope you can confirm that I have a single room as I am a </t>
    </r>
    <r>
      <rPr>
        <u/>
        <sz val="11"/>
        <color theme="1"/>
        <rFont val="Calibri"/>
        <family val="2"/>
        <scheme val="minor"/>
      </rPr>
      <t>very</t>
    </r>
    <r>
      <rPr>
        <sz val="11"/>
        <color theme="1"/>
        <rFont val="Calibri"/>
        <family val="2"/>
        <scheme val="minor"/>
      </rPr>
      <t xml:space="preserve"> light sleeper"
Same Flight as Shirley Freeman</t>
    </r>
  </si>
  <si>
    <t>Simonne Wood</t>
  </si>
  <si>
    <t>03 9078068</t>
  </si>
  <si>
    <t>027 9078068</t>
  </si>
  <si>
    <t>Anjum Rahman</t>
  </si>
  <si>
    <t>Free - Quaker Lecturer</t>
  </si>
  <si>
    <t>Jonathan Fletcher</t>
  </si>
  <si>
    <t>25 Box Hill, Wellington 6035</t>
  </si>
  <si>
    <t>jontyfl1@gmail.com</t>
  </si>
  <si>
    <t>027 7831018</t>
  </si>
  <si>
    <t>027 6119561</t>
  </si>
  <si>
    <t>Andrew Fletcher</t>
  </si>
  <si>
    <t>027 2353265</t>
  </si>
  <si>
    <t>Philippa Fletcher</t>
  </si>
  <si>
    <t>no tofu or cheese (but can eat cottage &amp; cream cheese)</t>
  </si>
  <si>
    <t>Combined payment $768</t>
  </si>
  <si>
    <t>Marion Leighton</t>
  </si>
  <si>
    <t>144 Coromandel Street, Wellington</t>
  </si>
  <si>
    <t>quentinmarion@hotmail.com</t>
  </si>
  <si>
    <t>022 6793601</t>
  </si>
  <si>
    <t>Quentin Abraham</t>
  </si>
  <si>
    <t>021 1827372</t>
  </si>
  <si>
    <t>BUT don't make special desserts for me as I don't eat them (or other sweet things)</t>
  </si>
  <si>
    <t>Gary Phillips</t>
  </si>
  <si>
    <t>Levin</t>
  </si>
  <si>
    <t>210 Bruce Road, Levin</t>
  </si>
  <si>
    <t>garlo@xtra.co.nz</t>
  </si>
  <si>
    <t>06 3686717</t>
  </si>
  <si>
    <t>Malcolm Phillips</t>
  </si>
  <si>
    <t>North Shore</t>
  </si>
  <si>
    <t>c/- 3 Rodney Road, Northcote, Auckland 0625</t>
  </si>
  <si>
    <t>See Alistair Diary 29/4</t>
  </si>
  <si>
    <t>Caroline</t>
  </si>
  <si>
    <t>021 2262010</t>
  </si>
  <si>
    <t>Rang, said $2 short. Letter with Reg form confirms would like single room, money  to pay. However clearly not rich so perhaps accept?</t>
  </si>
  <si>
    <t>Said share with Viola, but Viola not staying!</t>
  </si>
  <si>
    <t>BUT says willing to share accommodation if needed</t>
  </si>
  <si>
    <t>Said share with Peni Connoly but Peni not coming</t>
  </si>
  <si>
    <t>Tauranga?</t>
  </si>
  <si>
    <t>weatherleyar@gmail.com</t>
  </si>
  <si>
    <t>893 Cameron Road, Gate Pa, Tauranga 3112</t>
  </si>
  <si>
    <t>07 5710806</t>
  </si>
  <si>
    <t>021 08768788</t>
  </si>
  <si>
    <t>Rachel Weatherley</t>
  </si>
  <si>
    <t>027 9119752</t>
  </si>
  <si>
    <t>Asked when need to pay by. I suggested before YM.</t>
  </si>
  <si>
    <t>Brigit Howitt</t>
  </si>
  <si>
    <t>6 Wren Street, Waikanae</t>
  </si>
  <si>
    <t>brigithowitt@gmail.com</t>
  </si>
  <si>
    <t>04 2933684</t>
  </si>
  <si>
    <t>Natali Allen</t>
  </si>
  <si>
    <t>At El Rancho</t>
  </si>
  <si>
    <t>Enter abbreviations Ibank or Cheque</t>
  </si>
  <si>
    <t>Zooming in</t>
  </si>
  <si>
    <t>Total</t>
  </si>
  <si>
    <t>Any</t>
  </si>
  <si>
    <t>Paid at ATM, Blenheim (no clear identifier to Jos but surely OK!)</t>
  </si>
  <si>
    <t>Notes</t>
  </si>
  <si>
    <t xml:space="preserve"> Intolerant of peanut, chocolate, hard cheeses</t>
  </si>
  <si>
    <t>I use a walker.</t>
  </si>
  <si>
    <t>Linley emailed Allison. Don't charge, sounds too complicated!</t>
  </si>
  <si>
    <t>Australian representative. No payment required. Lettr of introduction coming. M-J ias a YF, Lesley asks if any YFs coming then let her know. Have discounted $30 fee but could be paid by YM</t>
  </si>
  <si>
    <t>Saskia said sharing with Shirley so got back to Shirley 22/4/2021. It's OK</t>
  </si>
  <si>
    <t>Vegan, Gluten Free, or Notes</t>
  </si>
  <si>
    <t>(45 rooms available)</t>
  </si>
  <si>
    <t>(*)</t>
  </si>
  <si>
    <t>Orlanda Endicott</t>
  </si>
  <si>
    <t>76I Virginea Road, Whanganui</t>
  </si>
  <si>
    <t>022 4892102</t>
  </si>
  <si>
    <t>Widge Rowden</t>
  </si>
  <si>
    <t>Accessibility Issues</t>
  </si>
  <si>
    <t>Wheelch?</t>
  </si>
  <si>
    <t>Either</t>
  </si>
  <si>
    <t>I may need a wheelchair to get to the dining room, but not within my room or meeting room</t>
  </si>
  <si>
    <t>Arriving late morning, dropped off by husband</t>
  </si>
  <si>
    <t>telephone</t>
  </si>
  <si>
    <t>cell</t>
  </si>
  <si>
    <t>As at:</t>
  </si>
  <si>
    <t>Arriving Friday morning, will stay in Wellington then catch train to Waikanae aiming for mid-afternpoon. Asks which train she should catch</t>
  </si>
  <si>
    <t>Contact Details</t>
  </si>
  <si>
    <t>simsam45@gmail.com</t>
  </si>
  <si>
    <t>Cheque deposited 3/5/2021</t>
  </si>
  <si>
    <t>Joint $436 paid, included $20 donation</t>
  </si>
  <si>
    <t>10 Allen Road, Raumati Beach, Paraparaumu 5032</t>
  </si>
  <si>
    <t>allan.harvey@xtra.co.nz</t>
  </si>
  <si>
    <t>04 2991877</t>
  </si>
  <si>
    <t>027 2420112</t>
  </si>
  <si>
    <t>widgeorlanda@gmail.com</t>
  </si>
  <si>
    <t>josphil@orcon.net.nz</t>
  </si>
  <si>
    <t>Deb Gimpelson</t>
  </si>
  <si>
    <t>deb.gimpelson@icloud.com</t>
  </si>
  <si>
    <t>anpjmacgregor@xtra.co.nz</t>
  </si>
  <si>
    <t>Brian McNamara</t>
  </si>
  <si>
    <t>Blenheim</t>
  </si>
  <si>
    <t>157A Budge Street, Blenheim</t>
  </si>
  <si>
    <t>03 99284479</t>
  </si>
  <si>
    <t>022 0124509</t>
  </si>
  <si>
    <t>Miriam</t>
  </si>
  <si>
    <t>928 4479</t>
  </si>
  <si>
    <t>Sounds Air Flight 58410</t>
  </si>
  <si>
    <t>mcnamarabrian100@gmail.com</t>
  </si>
  <si>
    <t>Tobias Brooke</t>
  </si>
  <si>
    <t>Annabel Taylor</t>
  </si>
  <si>
    <t>9 Glas Brae, Governors Bay</t>
  </si>
  <si>
    <t>annabeltaylor@gmail.com</t>
  </si>
  <si>
    <t>03 3299817</t>
  </si>
  <si>
    <t>027 4142426</t>
  </si>
  <si>
    <t>Geoff Lumb</t>
  </si>
  <si>
    <t>027 2936139</t>
  </si>
  <si>
    <t>Deposited by Tralee. From amount paid I've assumed (1/5/2021) full time inc prep day, staying elsewhere. 1/5/2021 still awaiting reg. form. Also added Address, email &amp; phone nos from "purple book". email from Allan 5/5 saying must have forgot correct form, yes OK, just vegetarian</t>
  </si>
  <si>
    <t>Staying night before or after?</t>
  </si>
  <si>
    <t>Attending anything during the day?</t>
  </si>
  <si>
    <t>Day visitors</t>
  </si>
  <si>
    <t>Day visitor?</t>
  </si>
  <si>
    <t>Viola, Patricia</t>
  </si>
  <si>
    <t>Totals</t>
  </si>
  <si>
    <t>Subtotal</t>
  </si>
  <si>
    <t>Joanne Hall</t>
  </si>
  <si>
    <t>027 2131544</t>
  </si>
  <si>
    <t>LATE ONES</t>
  </si>
  <si>
    <t>Vicki Tohill</t>
  </si>
  <si>
    <t>20 Bahama Cres, Paraparaumu</t>
  </si>
  <si>
    <t>vickitohill@gmail.com</t>
  </si>
  <si>
    <t>022 1082988</t>
  </si>
  <si>
    <t>Janne Thompson</t>
  </si>
  <si>
    <t>021 08336613</t>
  </si>
  <si>
    <t>Attending Pastoral &amp; Spiritual Care meeting. Helper so offered $20 refund 7/5/2021</t>
  </si>
  <si>
    <t>$50 late fee charged. Helper so offered to refund $40 registration charge 7/5/2021</t>
  </si>
  <si>
    <t>Adjustment</t>
  </si>
  <si>
    <t>Agreed to $15 discount (single premium)</t>
  </si>
  <si>
    <t>Paid $50 late fee instead of registrations - works out about right! ($50 late fee c/f $60 regn not paid represents $10 discount)</t>
  </si>
  <si>
    <t>Just attending YM spiritual and pastoral care group meeting. Ignore $10 charge</t>
  </si>
  <si>
    <t>Joint payment $152.Note Michael came up with that number - should have been $184, so let's give $16 discount each!</t>
  </si>
  <si>
    <t>Changed from single to shared 7/5/2021</t>
  </si>
  <si>
    <t>Charged $50 late fee. Originally over-paid $465 so a refund of $58 was made. 7/5/2021 refunded $15 for single, changed entry</t>
  </si>
  <si>
    <t>Helper so refunded $40 7/5/2021</t>
  </si>
  <si>
    <t>Ruth Gaston</t>
  </si>
  <si>
    <t>Warwick, UK Yearly Meeting</t>
  </si>
  <si>
    <t>13 Mann's Close, NR, Coventry, UK</t>
  </si>
  <si>
    <t>ruthanagaston@live.co.uk</t>
  </si>
  <si>
    <t>0044 7799543715</t>
  </si>
  <si>
    <t>Edward Cabom (husband)</t>
  </si>
  <si>
    <t>0044 02476305775</t>
  </si>
  <si>
    <t>Discounted as overseas tricky to do!</t>
  </si>
  <si>
    <t>maria.barsema@gmail.com</t>
  </si>
  <si>
    <t>Extra for Rick</t>
  </si>
  <si>
    <t>name2</t>
  </si>
  <si>
    <t>worship group</t>
  </si>
  <si>
    <t>Zoom?</t>
  </si>
  <si>
    <t>Australia YM</t>
  </si>
  <si>
    <t>Originally registered to stay at Ell Rancho but now Zoom</t>
  </si>
  <si>
    <t>jolee079@gmail.com; RMYFClerk@quakersaustralia.info</t>
  </si>
  <si>
    <t>Originally paid $442 but changed to Zoom 10/5/2021 so $412 refund paid 10/5/2021</t>
  </si>
  <si>
    <t>We need grd floor. Paid combined $652</t>
  </si>
  <si>
    <t>Paid $60 22/4, $100 5/5/2021, $166 11/5/2021</t>
  </si>
  <si>
    <t>Paid Combined $198</t>
  </si>
  <si>
    <t>11/5/2021 emailed not coming, virus. I offered refund, suggested Zoom possibility for $30 instead. No Zoom so 12/5/2021 refunded $462</t>
  </si>
  <si>
    <t>Cheque deposited $326 3/5/2021. refunded $118 on 26/5/2021 as accommodation not used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</si>
</sst>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164" formatCode="&quot;$&quot;#,##0"/>
    <numFmt numFmtId="165" formatCode="[$-F400]h:mm:ss\ AM/PM"/>
    <numFmt numFmtId="166" formatCode="hh:mm\ AM/PM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textRotation="180" wrapText="1"/>
    </xf>
    <xf numFmtId="0" fontId="1" fillId="0" borderId="1" xfId="0" applyFont="1" applyBorder="1" applyAlignment="1">
      <alignment horizontal="center" vertical="center" textRotation="180" wrapText="1"/>
    </xf>
    <xf numFmtId="0" fontId="1" fillId="0" borderId="2" xfId="0" applyFont="1" applyBorder="1" applyAlignment="1">
      <alignment horizontal="center" vertical="center" textRotation="180" wrapText="1"/>
    </xf>
    <xf numFmtId="0" fontId="1" fillId="0" borderId="3" xfId="0" applyFont="1" applyBorder="1" applyAlignment="1">
      <alignment horizontal="center" vertical="center" textRotation="180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textRotation="180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6" fontId="0" fillId="0" borderId="2" xfId="0" applyNumberFormat="1" applyBorder="1" applyAlignment="1">
      <alignment vertical="center"/>
    </xf>
    <xf numFmtId="6" fontId="0" fillId="0" borderId="0" xfId="0" applyNumberFormat="1" applyAlignment="1">
      <alignment vertical="center"/>
    </xf>
    <xf numFmtId="6" fontId="0" fillId="0" borderId="1" xfId="0" applyNumberFormat="1" applyBorder="1" applyAlignment="1">
      <alignment vertical="center"/>
    </xf>
    <xf numFmtId="6" fontId="0" fillId="0" borderId="0" xfId="0" applyNumberFormat="1" applyFill="1" applyBorder="1" applyAlignment="1">
      <alignment vertical="center"/>
    </xf>
    <xf numFmtId="6" fontId="1" fillId="0" borderId="2" xfId="0" applyNumberFormat="1" applyFont="1" applyBorder="1" applyAlignment="1">
      <alignment vertical="center"/>
    </xf>
    <xf numFmtId="6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1" fillId="0" borderId="9" xfId="0" applyFont="1" applyBorder="1" applyAlignment="1">
      <alignment horizontal="center" vertical="center" textRotation="180" wrapText="1"/>
    </xf>
    <xf numFmtId="0" fontId="1" fillId="0" borderId="8" xfId="0" applyFont="1" applyBorder="1" applyAlignment="1">
      <alignment horizontal="center" vertical="center" textRotation="180" wrapText="1"/>
    </xf>
    <xf numFmtId="0" fontId="1" fillId="0" borderId="10" xfId="0" applyFont="1" applyBorder="1" applyAlignment="1">
      <alignment horizontal="center" vertical="center" textRotation="180" wrapText="1"/>
    </xf>
    <xf numFmtId="0" fontId="1" fillId="0" borderId="7" xfId="0" applyFont="1" applyBorder="1" applyAlignment="1">
      <alignment horizontal="center" vertical="center" textRotation="180" wrapText="1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7" xfId="0" applyBorder="1"/>
    <xf numFmtId="0" fontId="0" fillId="0" borderId="5" xfId="0" applyBorder="1"/>
    <xf numFmtId="14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 vertical="center" textRotation="180" wrapText="1"/>
    </xf>
    <xf numFmtId="0" fontId="1" fillId="0" borderId="4" xfId="0" applyFont="1" applyBorder="1" applyAlignment="1">
      <alignment horizontal="center" vertical="center" textRotation="180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9" xfId="0" applyFill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4" xfId="0" applyFont="1" applyBorder="1"/>
    <xf numFmtId="6" fontId="0" fillId="0" borderId="0" xfId="0" applyNumberForma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11" xfId="0" applyBorder="1"/>
    <xf numFmtId="0" fontId="1" fillId="0" borderId="2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4" xfId="0" applyBorder="1"/>
    <xf numFmtId="0" fontId="1" fillId="0" borderId="22" xfId="0" applyFont="1" applyBorder="1"/>
    <xf numFmtId="0" fontId="1" fillId="0" borderId="14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20" fontId="1" fillId="0" borderId="0" xfId="0" applyNumberFormat="1" applyFont="1" applyAlignment="1">
      <alignment horizontal="center" vertical="center" textRotation="180" wrapText="1"/>
    </xf>
    <xf numFmtId="20" fontId="0" fillId="0" borderId="0" xfId="0" applyNumberFormat="1" applyAlignment="1">
      <alignment vertical="center" wrapText="1"/>
    </xf>
    <xf numFmtId="20" fontId="2" fillId="0" borderId="0" xfId="0" applyNumberFormat="1" applyFont="1" applyAlignment="1">
      <alignment vertical="center" wrapText="1"/>
    </xf>
    <xf numFmtId="20" fontId="1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164" fontId="0" fillId="2" borderId="0" xfId="0" applyNumberFormat="1" applyFill="1" applyAlignment="1">
      <alignment horizontal="center" vertical="center"/>
    </xf>
    <xf numFmtId="14" fontId="0" fillId="0" borderId="0" xfId="0" applyNumberFormat="1"/>
    <xf numFmtId="164" fontId="0" fillId="0" borderId="0" xfId="0" applyNumberFormat="1"/>
    <xf numFmtId="0" fontId="1" fillId="0" borderId="0" xfId="0" applyFont="1" applyBorder="1"/>
    <xf numFmtId="14" fontId="0" fillId="0" borderId="0" xfId="0" applyNumberFormat="1" applyBorder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/>
    <xf numFmtId="0" fontId="0" fillId="0" borderId="23" xfId="0" applyBorder="1"/>
    <xf numFmtId="0" fontId="0" fillId="0" borderId="19" xfId="0" applyBorder="1"/>
    <xf numFmtId="0" fontId="0" fillId="0" borderId="21" xfId="0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166" fontId="1" fillId="0" borderId="0" xfId="0" applyNumberFormat="1" applyFont="1" applyAlignment="1">
      <alignment horizontal="center" vertical="center" textRotation="180" wrapText="1"/>
    </xf>
    <xf numFmtId="166" fontId="0" fillId="0" borderId="0" xfId="0" applyNumberFormat="1" applyAlignment="1">
      <alignment vertical="center" wrapText="1"/>
    </xf>
    <xf numFmtId="165" fontId="0" fillId="0" borderId="0" xfId="0" applyNumberFormat="1" applyAlignment="1">
      <alignment vertical="center"/>
    </xf>
    <xf numFmtId="0" fontId="0" fillId="0" borderId="0" xfId="0" quotePrefix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6:BP114"/>
  <sheetViews>
    <sheetView tabSelected="1" topLeftCell="A6" workbookViewId="0">
      <pane xSplit="3375" ySplit="2895" topLeftCell="BI77" activePane="bottomRight"/>
      <selection activeCell="B10" sqref="B10:H10"/>
      <selection pane="topRight" activeCell="BL8" sqref="BL8"/>
      <selection pane="bottomLeft" activeCell="A91" sqref="A91"/>
      <selection pane="bottomRight" activeCell="BL80" sqref="BL80"/>
    </sheetView>
  </sheetViews>
  <sheetFormatPr defaultRowHeight="15"/>
  <cols>
    <col min="1" max="1" width="10.7109375" style="13" bestFit="1" customWidth="1"/>
    <col min="2" max="2" width="17.7109375" style="21" customWidth="1"/>
    <col min="3" max="3" width="12.140625" style="39" customWidth="1"/>
    <col min="4" max="4" width="3.7109375" style="13" customWidth="1"/>
    <col min="5" max="5" width="28.7109375" style="21" customWidth="1"/>
    <col min="6" max="6" width="26.5703125" style="120" customWidth="1"/>
    <col min="7" max="7" width="12" style="21" customWidth="1"/>
    <col min="8" max="8" width="12.140625" style="21" customWidth="1"/>
    <col min="9" max="9" width="16.28515625" style="21" customWidth="1"/>
    <col min="10" max="10" width="12.85546875" style="21" customWidth="1"/>
    <col min="11" max="11" width="3.7109375" style="22" customWidth="1"/>
    <col min="12" max="15" width="3.7109375" style="13" customWidth="1"/>
    <col min="16" max="16" width="7.7109375" style="22" customWidth="1"/>
    <col min="17" max="19" width="7.7109375" style="13" customWidth="1"/>
    <col min="20" max="20" width="3.7109375" style="36" customWidth="1"/>
    <col min="21" max="21" width="3.7109375" style="13" customWidth="1"/>
    <col min="22" max="22" width="1.7109375" style="13" customWidth="1"/>
    <col min="23" max="25" width="3.7109375" style="13" customWidth="1"/>
    <col min="26" max="26" width="1.7109375" style="13" customWidth="1"/>
    <col min="27" max="29" width="3.7109375" style="13" customWidth="1"/>
    <col min="30" max="30" width="1.7109375" style="13" customWidth="1"/>
    <col min="31" max="33" width="3.7109375" style="13" customWidth="1"/>
    <col min="34" max="34" width="1.7109375" style="13" customWidth="1"/>
    <col min="35" max="36" width="4.7109375" style="13" customWidth="1"/>
    <col min="37" max="37" width="3.7109375" style="22" customWidth="1"/>
    <col min="38" max="48" width="3.7109375" style="13" customWidth="1"/>
    <col min="49" max="49" width="3.7109375" style="25" customWidth="1"/>
    <col min="50" max="50" width="5.140625" style="26" customWidth="1"/>
    <col min="51" max="52" width="15.5703125" style="21" customWidth="1"/>
    <col min="53" max="53" width="6" style="13" customWidth="1"/>
    <col min="54" max="54" width="14" style="13" customWidth="1"/>
    <col min="55" max="56" width="6" style="13" customWidth="1"/>
    <col min="57" max="57" width="16.85546875" style="21" customWidth="1"/>
    <col min="58" max="58" width="6" style="22" customWidth="1"/>
    <col min="59" max="60" width="6" style="13" customWidth="1"/>
    <col min="61" max="61" width="6" style="86" customWidth="1"/>
    <col min="62" max="62" width="23.28515625" style="21" customWidth="1"/>
    <col min="63" max="63" width="7" style="22" customWidth="1"/>
    <col min="64" max="64" width="7.42578125" style="25" customWidth="1"/>
    <col min="65" max="65" width="10.7109375" style="25" bestFit="1" customWidth="1"/>
    <col min="66" max="66" width="9.140625" style="13"/>
    <col min="67" max="67" width="61.85546875" style="21" customWidth="1"/>
    <col min="68" max="68" width="9.140625" style="61"/>
  </cols>
  <sheetData>
    <row r="6" spans="1:68" s="3" customFormat="1" ht="21">
      <c r="A6" s="12"/>
      <c r="B6" s="16"/>
      <c r="C6" s="17" t="s">
        <v>40</v>
      </c>
      <c r="D6" s="12"/>
      <c r="E6" s="16"/>
      <c r="F6" s="119"/>
      <c r="G6" s="16"/>
      <c r="H6" s="16"/>
      <c r="I6" s="16"/>
      <c r="J6" s="16"/>
      <c r="K6" s="17" t="s">
        <v>17</v>
      </c>
      <c r="L6" s="12"/>
      <c r="M6" s="12"/>
      <c r="N6" s="12"/>
      <c r="O6" s="12"/>
      <c r="P6" s="17" t="s">
        <v>23</v>
      </c>
      <c r="Q6" s="12"/>
      <c r="R6" s="12"/>
      <c r="S6" s="12"/>
      <c r="T6" s="18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7"/>
      <c r="AL6" s="12" t="s">
        <v>46</v>
      </c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9"/>
      <c r="AX6" s="20"/>
      <c r="AY6" s="16" t="s">
        <v>47</v>
      </c>
      <c r="AZ6" s="16"/>
      <c r="BA6" s="12"/>
      <c r="BB6" s="12"/>
      <c r="BC6" s="12"/>
      <c r="BD6" s="12"/>
      <c r="BE6" s="16"/>
      <c r="BF6" s="17" t="s">
        <v>48</v>
      </c>
      <c r="BG6" s="12"/>
      <c r="BH6" s="12"/>
      <c r="BI6" s="87"/>
      <c r="BJ6" s="16"/>
      <c r="BK6" s="19" t="s">
        <v>54</v>
      </c>
      <c r="BL6" s="19"/>
      <c r="BM6" s="12"/>
      <c r="BN6" s="12"/>
      <c r="BO6" s="16"/>
      <c r="BP6" s="116"/>
    </row>
    <row r="7" spans="1:68">
      <c r="K7" s="22">
        <f>SUM(K11:K210)</f>
        <v>8</v>
      </c>
      <c r="L7" s="22">
        <f t="shared" ref="L7:O7" si="0">SUM(L11:L210)</f>
        <v>3</v>
      </c>
      <c r="M7" s="22">
        <f t="shared" si="0"/>
        <v>0</v>
      </c>
      <c r="N7" s="22">
        <f t="shared" si="0"/>
        <v>0</v>
      </c>
      <c r="O7" s="22">
        <f t="shared" si="0"/>
        <v>0</v>
      </c>
      <c r="P7" s="23" t="s">
        <v>25</v>
      </c>
      <c r="T7" s="24" t="s">
        <v>30</v>
      </c>
    </row>
    <row r="8" spans="1:68">
      <c r="K8" s="27">
        <v>30</v>
      </c>
      <c r="L8" s="28">
        <v>10</v>
      </c>
      <c r="M8" s="28">
        <v>10</v>
      </c>
      <c r="N8" s="28">
        <v>10</v>
      </c>
      <c r="O8" s="28">
        <v>10</v>
      </c>
      <c r="P8" s="27">
        <v>442</v>
      </c>
      <c r="Q8" s="28">
        <v>462</v>
      </c>
      <c r="R8" s="28">
        <v>326</v>
      </c>
      <c r="S8" s="28">
        <v>341</v>
      </c>
      <c r="T8" s="29">
        <v>26</v>
      </c>
      <c r="U8" s="28">
        <v>68</v>
      </c>
      <c r="V8" s="30">
        <v>5</v>
      </c>
      <c r="W8" s="28">
        <v>20</v>
      </c>
      <c r="X8" s="30">
        <v>26</v>
      </c>
      <c r="Y8" s="30">
        <v>68</v>
      </c>
      <c r="Z8" s="30">
        <v>5</v>
      </c>
      <c r="AA8" s="28">
        <v>20</v>
      </c>
      <c r="AB8" s="30">
        <v>26</v>
      </c>
      <c r="AC8" s="30">
        <v>68</v>
      </c>
      <c r="AD8" s="30">
        <v>5</v>
      </c>
      <c r="AE8" s="28">
        <v>20</v>
      </c>
      <c r="AF8" s="30">
        <v>26</v>
      </c>
      <c r="AG8" s="30">
        <v>68</v>
      </c>
      <c r="AH8" s="30">
        <v>5</v>
      </c>
      <c r="AI8" s="30">
        <v>20</v>
      </c>
      <c r="AJ8" s="30">
        <v>0</v>
      </c>
      <c r="AK8" s="43">
        <v>10</v>
      </c>
      <c r="AL8" s="41">
        <v>26</v>
      </c>
      <c r="AM8" s="41">
        <v>20</v>
      </c>
      <c r="AN8" s="41">
        <v>20</v>
      </c>
      <c r="AO8" s="41">
        <v>26</v>
      </c>
      <c r="AP8" s="41">
        <v>20</v>
      </c>
      <c r="AQ8" s="41">
        <v>20</v>
      </c>
      <c r="AR8" s="41">
        <v>26</v>
      </c>
      <c r="AS8" s="41">
        <v>20</v>
      </c>
      <c r="AT8" s="41">
        <v>20</v>
      </c>
      <c r="AU8" s="41">
        <v>26</v>
      </c>
      <c r="AV8" s="41">
        <v>10</v>
      </c>
      <c r="AW8" s="42">
        <v>20</v>
      </c>
      <c r="BK8" s="22" t="s">
        <v>398</v>
      </c>
      <c r="BL8" s="75">
        <f>SUM(BL11:BL210)</f>
        <v>27330</v>
      </c>
    </row>
    <row r="9" spans="1:68" s="2" customFormat="1">
      <c r="A9" s="14"/>
      <c r="B9" s="15"/>
      <c r="C9" s="40"/>
      <c r="D9" s="14"/>
      <c r="E9" s="15"/>
      <c r="F9" s="121"/>
      <c r="G9" s="15"/>
      <c r="H9" s="15"/>
      <c r="I9" s="15"/>
      <c r="J9" s="15"/>
      <c r="K9" s="31"/>
      <c r="L9" s="32"/>
      <c r="M9" s="32"/>
      <c r="N9" s="32"/>
      <c r="O9" s="32"/>
      <c r="P9" s="31"/>
      <c r="Q9" s="32"/>
      <c r="R9" s="32"/>
      <c r="S9" s="32"/>
      <c r="T9" s="24" t="s">
        <v>38</v>
      </c>
      <c r="U9" s="14"/>
      <c r="V9" s="33"/>
      <c r="W9" s="14" t="s">
        <v>19</v>
      </c>
      <c r="X9" s="14"/>
      <c r="Y9" s="14"/>
      <c r="Z9" s="33"/>
      <c r="AA9" s="14" t="s">
        <v>20</v>
      </c>
      <c r="AB9" s="14"/>
      <c r="AC9" s="14"/>
      <c r="AD9" s="33"/>
      <c r="AE9" s="14" t="s">
        <v>22</v>
      </c>
      <c r="AF9" s="14"/>
      <c r="AG9" s="14"/>
      <c r="AH9" s="33"/>
      <c r="AI9" s="14" t="s">
        <v>21</v>
      </c>
      <c r="AJ9" s="14"/>
      <c r="AK9" s="23" t="s">
        <v>38</v>
      </c>
      <c r="AL9" s="14"/>
      <c r="AM9" s="14" t="s">
        <v>19</v>
      </c>
      <c r="AN9" s="14"/>
      <c r="AO9" s="14"/>
      <c r="AP9" s="14" t="s">
        <v>20</v>
      </c>
      <c r="AQ9" s="14"/>
      <c r="AR9" s="14"/>
      <c r="AS9" s="14" t="s">
        <v>22</v>
      </c>
      <c r="AT9" s="14"/>
      <c r="AU9" s="14"/>
      <c r="AV9" s="14" t="s">
        <v>21</v>
      </c>
      <c r="AW9" s="33"/>
      <c r="AX9" s="34"/>
      <c r="AY9" s="15"/>
      <c r="AZ9" s="15"/>
      <c r="BA9" s="14"/>
      <c r="BB9" s="14"/>
      <c r="BC9" s="14"/>
      <c r="BD9" s="14"/>
      <c r="BE9" s="15"/>
      <c r="BF9" s="23"/>
      <c r="BG9" s="14"/>
      <c r="BH9" s="14"/>
      <c r="BI9" s="88"/>
      <c r="BJ9" s="15"/>
      <c r="BK9" s="23"/>
      <c r="BL9" s="33"/>
      <c r="BM9" s="33"/>
      <c r="BN9" s="14"/>
      <c r="BO9" s="15"/>
      <c r="BP9" s="117"/>
    </row>
    <row r="10" spans="1:68" s="1" customFormat="1" ht="63.75" customHeight="1">
      <c r="A10" s="1" t="s">
        <v>64</v>
      </c>
      <c r="B10" s="1" t="s">
        <v>0</v>
      </c>
      <c r="C10" s="10" t="s">
        <v>3</v>
      </c>
      <c r="D10" s="4" t="s">
        <v>5</v>
      </c>
      <c r="E10" s="1" t="s">
        <v>7</v>
      </c>
      <c r="F10" s="121" t="s">
        <v>9</v>
      </c>
      <c r="G10" s="1" t="s">
        <v>11</v>
      </c>
      <c r="H10" s="1" t="s">
        <v>12</v>
      </c>
      <c r="I10" s="1" t="s">
        <v>15</v>
      </c>
      <c r="J10" s="1" t="s">
        <v>16</v>
      </c>
      <c r="K10" s="6" t="s">
        <v>18</v>
      </c>
      <c r="L10" s="4" t="s">
        <v>19</v>
      </c>
      <c r="M10" s="4" t="s">
        <v>20</v>
      </c>
      <c r="N10" s="4" t="s">
        <v>22</v>
      </c>
      <c r="O10" s="4" t="s">
        <v>21</v>
      </c>
      <c r="P10" s="6" t="s">
        <v>26</v>
      </c>
      <c r="Q10" s="4" t="s">
        <v>27</v>
      </c>
      <c r="R10" s="4" t="s">
        <v>28</v>
      </c>
      <c r="S10" s="4" t="s">
        <v>29</v>
      </c>
      <c r="T10" s="5" t="s">
        <v>31</v>
      </c>
      <c r="U10" s="4" t="s">
        <v>32</v>
      </c>
      <c r="V10" s="9" t="s">
        <v>66</v>
      </c>
      <c r="W10" s="4" t="s">
        <v>33</v>
      </c>
      <c r="X10" s="4" t="s">
        <v>31</v>
      </c>
      <c r="Y10" s="4" t="s">
        <v>32</v>
      </c>
      <c r="Z10" s="9" t="s">
        <v>66</v>
      </c>
      <c r="AA10" s="4" t="s">
        <v>33</v>
      </c>
      <c r="AB10" s="4" t="s">
        <v>31</v>
      </c>
      <c r="AC10" s="4" t="s">
        <v>32</v>
      </c>
      <c r="AD10" s="9" t="s">
        <v>66</v>
      </c>
      <c r="AE10" s="4" t="s">
        <v>33</v>
      </c>
      <c r="AF10" s="4" t="s">
        <v>31</v>
      </c>
      <c r="AG10" s="4" t="s">
        <v>32</v>
      </c>
      <c r="AH10" s="9" t="s">
        <v>66</v>
      </c>
      <c r="AI10" s="4" t="s">
        <v>33</v>
      </c>
      <c r="AJ10" s="4" t="s">
        <v>65</v>
      </c>
      <c r="AK10" s="6" t="s">
        <v>34</v>
      </c>
      <c r="AL10" s="4" t="s">
        <v>31</v>
      </c>
      <c r="AM10" s="4" t="s">
        <v>33</v>
      </c>
      <c r="AN10" s="4" t="s">
        <v>34</v>
      </c>
      <c r="AO10" s="4" t="s">
        <v>31</v>
      </c>
      <c r="AP10" s="4" t="s">
        <v>34</v>
      </c>
      <c r="AQ10" s="4" t="s">
        <v>33</v>
      </c>
      <c r="AR10" s="4" t="s">
        <v>31</v>
      </c>
      <c r="AS10" s="4" t="s">
        <v>34</v>
      </c>
      <c r="AT10" s="4" t="s">
        <v>33</v>
      </c>
      <c r="AU10" s="4" t="s">
        <v>31</v>
      </c>
      <c r="AV10" s="4" t="s">
        <v>34</v>
      </c>
      <c r="AW10" s="9" t="s">
        <v>33</v>
      </c>
      <c r="AX10" s="7" t="s">
        <v>39</v>
      </c>
      <c r="AY10" s="1" t="s">
        <v>41</v>
      </c>
      <c r="AZ10" s="1" t="s">
        <v>53</v>
      </c>
      <c r="BA10" s="4" t="s">
        <v>42</v>
      </c>
      <c r="BB10" s="1" t="s">
        <v>53</v>
      </c>
      <c r="BC10" s="4" t="s">
        <v>44</v>
      </c>
      <c r="BD10" s="4" t="s">
        <v>45</v>
      </c>
      <c r="BE10" s="1" t="s">
        <v>53</v>
      </c>
      <c r="BF10" s="6" t="s">
        <v>49</v>
      </c>
      <c r="BG10" s="4" t="s">
        <v>50</v>
      </c>
      <c r="BH10" s="4" t="s">
        <v>51</v>
      </c>
      <c r="BI10" s="85" t="s">
        <v>52</v>
      </c>
      <c r="BJ10" s="1" t="s">
        <v>53</v>
      </c>
      <c r="BK10" s="6" t="s">
        <v>56</v>
      </c>
      <c r="BL10" s="9" t="s">
        <v>101</v>
      </c>
      <c r="BM10" s="11" t="s">
        <v>35</v>
      </c>
      <c r="BN10" s="1" t="s">
        <v>102</v>
      </c>
      <c r="BO10" s="1" t="s">
        <v>36</v>
      </c>
      <c r="BP10" s="1" t="s">
        <v>710</v>
      </c>
    </row>
    <row r="11" spans="1:68" ht="30">
      <c r="A11" s="35">
        <v>44182</v>
      </c>
      <c r="B11" s="21" t="s">
        <v>1</v>
      </c>
      <c r="C11" s="39" t="s">
        <v>4</v>
      </c>
      <c r="D11" s="13" t="s">
        <v>6</v>
      </c>
      <c r="E11" s="21" t="s">
        <v>8</v>
      </c>
      <c r="F11" s="120" t="s">
        <v>10</v>
      </c>
      <c r="G11" s="21" t="s">
        <v>13</v>
      </c>
      <c r="H11" s="21" t="s">
        <v>14</v>
      </c>
      <c r="I11" s="21" t="s">
        <v>699</v>
      </c>
      <c r="J11" s="21" t="s">
        <v>700</v>
      </c>
      <c r="P11" s="22">
        <v>1</v>
      </c>
      <c r="V11" s="13">
        <f>U11*$AJ11</f>
        <v>0</v>
      </c>
      <c r="Z11" s="13">
        <f t="shared" ref="Z11:Z18" si="1">Y11*$AJ11</f>
        <v>0</v>
      </c>
      <c r="AD11" s="13">
        <f t="shared" ref="AD11:AD18" si="2">AC11*$AJ11</f>
        <v>0</v>
      </c>
      <c r="AH11" s="13">
        <f t="shared" ref="AH11:AH18" si="3">AG11*$AJ11</f>
        <v>0</v>
      </c>
      <c r="AX11" s="37">
        <f t="shared" ref="AX11:AX12" si="4">SUMPRODUCT(K$8:AW$8,K11:AW11)</f>
        <v>442</v>
      </c>
      <c r="AY11" s="21" t="s">
        <v>2</v>
      </c>
      <c r="BC11" s="61"/>
      <c r="BD11" s="61"/>
      <c r="BE11" s="84"/>
      <c r="BK11" s="22" t="s">
        <v>57</v>
      </c>
      <c r="BL11" s="75">
        <v>442</v>
      </c>
      <c r="BM11" s="38">
        <v>44182</v>
      </c>
      <c r="BN11" s="76">
        <f t="shared" ref="BN11:BN74" si="5">AX11-BL11+BP11</f>
        <v>0</v>
      </c>
      <c r="BO11" s="21" t="s">
        <v>37</v>
      </c>
    </row>
    <row r="12" spans="1:68" ht="30">
      <c r="A12" s="35">
        <v>44182</v>
      </c>
      <c r="B12" s="21" t="s">
        <v>2</v>
      </c>
      <c r="C12" s="39" t="s">
        <v>4</v>
      </c>
      <c r="D12" s="13" t="s">
        <v>6</v>
      </c>
      <c r="E12" s="21" t="s">
        <v>8</v>
      </c>
      <c r="F12" s="120" t="s">
        <v>10</v>
      </c>
      <c r="G12" s="21" t="s">
        <v>13</v>
      </c>
      <c r="H12" s="21" t="s">
        <v>14</v>
      </c>
      <c r="I12" s="21" t="s">
        <v>699</v>
      </c>
      <c r="J12" s="21" t="s">
        <v>700</v>
      </c>
      <c r="P12" s="22">
        <v>1</v>
      </c>
      <c r="V12" s="13">
        <f t="shared" ref="V12:V18" si="6">U12*$AJ12</f>
        <v>0</v>
      </c>
      <c r="Z12" s="13">
        <f t="shared" si="1"/>
        <v>0</v>
      </c>
      <c r="AD12" s="13">
        <f t="shared" si="2"/>
        <v>0</v>
      </c>
      <c r="AH12" s="13">
        <f t="shared" si="3"/>
        <v>0</v>
      </c>
      <c r="AX12" s="37">
        <f t="shared" si="4"/>
        <v>442</v>
      </c>
      <c r="AY12" s="21" t="s">
        <v>1</v>
      </c>
      <c r="BC12" s="61"/>
      <c r="BD12" s="61"/>
      <c r="BE12" s="84"/>
      <c r="BK12" s="22" t="s">
        <v>57</v>
      </c>
      <c r="BL12" s="75">
        <v>442</v>
      </c>
      <c r="BM12" s="38">
        <v>44182</v>
      </c>
      <c r="BN12" s="76">
        <f t="shared" si="5"/>
        <v>0</v>
      </c>
      <c r="BO12" s="21" t="s">
        <v>43</v>
      </c>
    </row>
    <row r="13" spans="1:68" ht="30">
      <c r="A13" s="35">
        <v>44198</v>
      </c>
      <c r="B13" s="21" t="s">
        <v>24</v>
      </c>
      <c r="C13" s="39" t="s">
        <v>55</v>
      </c>
      <c r="D13" s="13" t="s">
        <v>6</v>
      </c>
      <c r="E13" s="21" t="s">
        <v>58</v>
      </c>
      <c r="F13" s="120" t="s">
        <v>59</v>
      </c>
      <c r="G13" s="21" t="s">
        <v>60</v>
      </c>
      <c r="H13" s="21" t="s">
        <v>61</v>
      </c>
      <c r="I13" s="21" t="s">
        <v>62</v>
      </c>
      <c r="J13" s="21" t="s">
        <v>63</v>
      </c>
      <c r="Q13" s="13">
        <v>1</v>
      </c>
      <c r="V13" s="13">
        <f t="shared" ref="V13:V16" si="7">U13*$AJ13</f>
        <v>0</v>
      </c>
      <c r="Z13" s="13">
        <f t="shared" ref="Z13:Z16" si="8">Y13*$AJ13</f>
        <v>0</v>
      </c>
      <c r="AD13" s="13">
        <f t="shared" ref="AD13:AD16" si="9">AC13*$AJ13</f>
        <v>0</v>
      </c>
      <c r="AH13" s="13">
        <f t="shared" ref="AH13:AH16" si="10">AG13*$AJ13</f>
        <v>0</v>
      </c>
      <c r="AX13" s="37">
        <f t="shared" ref="AX13:AX76" si="11">SUMPRODUCT(K$8:AW$8,K13:AW13)</f>
        <v>462</v>
      </c>
      <c r="AY13" s="21" t="s">
        <v>65</v>
      </c>
      <c r="BC13" s="61"/>
      <c r="BD13" s="61"/>
      <c r="BE13" s="84"/>
      <c r="BK13" s="22" t="s">
        <v>57</v>
      </c>
      <c r="BL13" s="75">
        <v>462</v>
      </c>
      <c r="BM13" s="38">
        <v>44201</v>
      </c>
      <c r="BN13" s="76">
        <f t="shared" si="5"/>
        <v>0</v>
      </c>
    </row>
    <row r="14" spans="1:68" ht="30">
      <c r="A14" s="35">
        <v>44213</v>
      </c>
      <c r="B14" s="21" t="s">
        <v>94</v>
      </c>
      <c r="C14" s="39" t="s">
        <v>95</v>
      </c>
      <c r="D14" s="13" t="s">
        <v>6</v>
      </c>
      <c r="E14" s="21" t="s">
        <v>103</v>
      </c>
      <c r="F14" s="120" t="s">
        <v>96</v>
      </c>
      <c r="G14" s="77" t="s">
        <v>97</v>
      </c>
      <c r="I14" s="21" t="s">
        <v>98</v>
      </c>
      <c r="J14" s="21" t="s">
        <v>99</v>
      </c>
      <c r="R14" s="13">
        <v>1</v>
      </c>
      <c r="V14" s="13">
        <f t="shared" si="7"/>
        <v>0</v>
      </c>
      <c r="Z14" s="13">
        <f t="shared" si="8"/>
        <v>0</v>
      </c>
      <c r="AD14" s="13">
        <f t="shared" si="9"/>
        <v>0</v>
      </c>
      <c r="AH14" s="13">
        <f t="shared" si="10"/>
        <v>0</v>
      </c>
      <c r="AX14" s="37">
        <f t="shared" si="11"/>
        <v>326</v>
      </c>
      <c r="AY14" s="21" t="s">
        <v>138</v>
      </c>
      <c r="BF14" s="22">
        <v>1</v>
      </c>
      <c r="BH14" s="13" t="s">
        <v>19</v>
      </c>
      <c r="BJ14" s="21" t="s">
        <v>100</v>
      </c>
      <c r="BK14" s="22" t="s">
        <v>57</v>
      </c>
      <c r="BL14" s="75">
        <v>326</v>
      </c>
      <c r="BM14" s="38">
        <v>44253</v>
      </c>
      <c r="BN14" s="76">
        <f t="shared" si="5"/>
        <v>0</v>
      </c>
      <c r="BO14" s="21" t="s">
        <v>189</v>
      </c>
    </row>
    <row r="15" spans="1:68" ht="30">
      <c r="A15" s="35">
        <v>44222</v>
      </c>
      <c r="B15" s="21" t="s">
        <v>104</v>
      </c>
      <c r="C15" s="39" t="s">
        <v>105</v>
      </c>
      <c r="D15" s="13" t="s">
        <v>6</v>
      </c>
      <c r="E15" s="21" t="s">
        <v>111</v>
      </c>
      <c r="F15" s="120" t="s">
        <v>106</v>
      </c>
      <c r="G15" s="21" t="s">
        <v>107</v>
      </c>
      <c r="H15" s="21" t="s">
        <v>117</v>
      </c>
      <c r="I15" s="21" t="s">
        <v>109</v>
      </c>
      <c r="J15" s="21" t="s">
        <v>108</v>
      </c>
      <c r="Q15" s="13">
        <v>1</v>
      </c>
      <c r="V15" s="13">
        <f t="shared" si="7"/>
        <v>0</v>
      </c>
      <c r="Z15" s="13">
        <f t="shared" si="8"/>
        <v>0</v>
      </c>
      <c r="AD15" s="13">
        <f t="shared" si="9"/>
        <v>0</v>
      </c>
      <c r="AH15" s="13">
        <f t="shared" si="10"/>
        <v>0</v>
      </c>
      <c r="AX15" s="37">
        <f t="shared" si="11"/>
        <v>462</v>
      </c>
      <c r="AY15" s="21" t="s">
        <v>65</v>
      </c>
      <c r="BD15" s="13">
        <v>1</v>
      </c>
      <c r="BF15" s="22">
        <v>1</v>
      </c>
      <c r="BH15" s="13" t="s">
        <v>38</v>
      </c>
      <c r="BI15" s="86">
        <v>0.56458333333333333</v>
      </c>
      <c r="BJ15" s="21" t="s">
        <v>110</v>
      </c>
      <c r="BK15" s="22" t="s">
        <v>57</v>
      </c>
      <c r="BL15" s="75">
        <v>462</v>
      </c>
      <c r="BM15" s="38">
        <v>44308</v>
      </c>
      <c r="BN15" s="76">
        <f t="shared" si="5"/>
        <v>0</v>
      </c>
    </row>
    <row r="16" spans="1:68" ht="105">
      <c r="A16" s="35">
        <v>44232</v>
      </c>
      <c r="B16" s="21" t="s">
        <v>112</v>
      </c>
      <c r="C16" s="39" t="s">
        <v>113</v>
      </c>
      <c r="D16" s="13" t="s">
        <v>6</v>
      </c>
      <c r="E16" s="21" t="s">
        <v>114</v>
      </c>
      <c r="F16" s="120" t="s">
        <v>115</v>
      </c>
      <c r="G16" s="21" t="s">
        <v>116</v>
      </c>
      <c r="H16" s="21" t="s">
        <v>118</v>
      </c>
      <c r="I16" s="21" t="s">
        <v>119</v>
      </c>
      <c r="J16" s="21" t="s">
        <v>120</v>
      </c>
      <c r="Q16" s="13">
        <v>1</v>
      </c>
      <c r="V16" s="13">
        <f t="shared" si="7"/>
        <v>0</v>
      </c>
      <c r="Z16" s="13">
        <f t="shared" si="8"/>
        <v>0</v>
      </c>
      <c r="AD16" s="13">
        <f t="shared" si="9"/>
        <v>0</v>
      </c>
      <c r="AH16" s="13">
        <f t="shared" si="10"/>
        <v>0</v>
      </c>
      <c r="AX16" s="37">
        <f t="shared" si="11"/>
        <v>462</v>
      </c>
      <c r="AY16" s="21" t="s">
        <v>65</v>
      </c>
      <c r="BA16" s="13">
        <v>1</v>
      </c>
      <c r="BB16" s="21" t="s">
        <v>655</v>
      </c>
      <c r="BK16" s="22" t="s">
        <v>57</v>
      </c>
      <c r="BL16" s="75">
        <v>462</v>
      </c>
      <c r="BM16" s="38">
        <v>44326</v>
      </c>
      <c r="BN16" s="76">
        <f t="shared" si="5"/>
        <v>0</v>
      </c>
      <c r="BO16" s="21" t="s">
        <v>154</v>
      </c>
    </row>
    <row r="17" spans="1:67" ht="30">
      <c r="A17" s="35">
        <v>44233</v>
      </c>
      <c r="B17" s="21" t="s">
        <v>121</v>
      </c>
      <c r="C17" s="39" t="s">
        <v>55</v>
      </c>
      <c r="D17" s="13" t="s">
        <v>6</v>
      </c>
      <c r="E17" s="21" t="s">
        <v>122</v>
      </c>
      <c r="F17" s="120" t="s">
        <v>123</v>
      </c>
      <c r="G17" s="21" t="s">
        <v>124</v>
      </c>
      <c r="H17" s="21" t="s">
        <v>125</v>
      </c>
      <c r="I17" s="21" t="s">
        <v>128</v>
      </c>
      <c r="J17" s="21" t="s">
        <v>127</v>
      </c>
      <c r="P17" s="22">
        <v>1</v>
      </c>
      <c r="V17" s="13">
        <f t="shared" si="6"/>
        <v>0</v>
      </c>
      <c r="Z17" s="13">
        <f t="shared" si="1"/>
        <v>0</v>
      </c>
      <c r="AD17" s="13">
        <f t="shared" si="2"/>
        <v>0</v>
      </c>
      <c r="AH17" s="13">
        <f t="shared" si="3"/>
        <v>0</v>
      </c>
      <c r="AX17" s="37">
        <f t="shared" si="11"/>
        <v>442</v>
      </c>
      <c r="AY17" s="21" t="s">
        <v>126</v>
      </c>
      <c r="BK17" s="22" t="s">
        <v>57</v>
      </c>
      <c r="BL17" s="75">
        <v>442</v>
      </c>
      <c r="BM17" s="38">
        <v>44237</v>
      </c>
      <c r="BN17" s="76">
        <f t="shared" si="5"/>
        <v>0</v>
      </c>
      <c r="BO17" s="21" t="s">
        <v>137</v>
      </c>
    </row>
    <row r="18" spans="1:67" ht="30">
      <c r="A18" s="35">
        <v>44233</v>
      </c>
      <c r="B18" s="21" t="s">
        <v>126</v>
      </c>
      <c r="C18" s="39" t="s">
        <v>55</v>
      </c>
      <c r="D18" s="13" t="s">
        <v>6</v>
      </c>
      <c r="E18" s="21" t="s">
        <v>122</v>
      </c>
      <c r="F18" s="120" t="s">
        <v>123</v>
      </c>
      <c r="G18" s="21" t="s">
        <v>124</v>
      </c>
      <c r="I18" s="21" t="s">
        <v>128</v>
      </c>
      <c r="J18" s="21" t="s">
        <v>127</v>
      </c>
      <c r="P18" s="22">
        <v>1</v>
      </c>
      <c r="V18" s="13">
        <f t="shared" si="6"/>
        <v>0</v>
      </c>
      <c r="Z18" s="13">
        <f t="shared" si="1"/>
        <v>0</v>
      </c>
      <c r="AD18" s="13">
        <f t="shared" si="2"/>
        <v>0</v>
      </c>
      <c r="AH18" s="13">
        <f t="shared" si="3"/>
        <v>0</v>
      </c>
      <c r="AX18" s="37">
        <f t="shared" si="11"/>
        <v>442</v>
      </c>
      <c r="AY18" s="21" t="s">
        <v>121</v>
      </c>
      <c r="BK18" s="22" t="s">
        <v>57</v>
      </c>
      <c r="BL18" s="75">
        <v>442</v>
      </c>
      <c r="BM18" s="38">
        <v>44237</v>
      </c>
      <c r="BN18" s="76">
        <f t="shared" si="5"/>
        <v>0</v>
      </c>
      <c r="BO18" s="21" t="s">
        <v>137</v>
      </c>
    </row>
    <row r="19" spans="1:67">
      <c r="A19" s="35">
        <v>44236</v>
      </c>
      <c r="B19" s="21" t="s">
        <v>129</v>
      </c>
      <c r="C19" s="39" t="s">
        <v>130</v>
      </c>
      <c r="D19" s="13" t="s">
        <v>6</v>
      </c>
      <c r="E19" s="21" t="s">
        <v>131</v>
      </c>
      <c r="F19" s="122" t="s">
        <v>132</v>
      </c>
      <c r="G19" s="21" t="s">
        <v>133</v>
      </c>
      <c r="H19" s="21" t="s">
        <v>134</v>
      </c>
      <c r="I19" s="21" t="s">
        <v>135</v>
      </c>
      <c r="J19" s="21" t="s">
        <v>136</v>
      </c>
      <c r="V19" s="13">
        <f t="shared" ref="V19:V33" si="12">U19*$AJ19</f>
        <v>0</v>
      </c>
      <c r="Z19" s="13">
        <f t="shared" ref="Z19:Z33" si="13">Y19*$AJ19</f>
        <v>0</v>
      </c>
      <c r="AD19" s="13">
        <f t="shared" ref="AD19:AD33" si="14">AC19*$AJ19</f>
        <v>0</v>
      </c>
      <c r="AH19" s="13">
        <f t="shared" ref="AH19:AH33" si="15">AG19*$AJ19</f>
        <v>0</v>
      </c>
      <c r="AN19" s="13">
        <v>1</v>
      </c>
      <c r="AO19" s="13">
        <v>1</v>
      </c>
      <c r="AP19" s="13">
        <v>1</v>
      </c>
      <c r="AQ19" s="13">
        <v>1</v>
      </c>
      <c r="AR19" s="13">
        <v>1</v>
      </c>
      <c r="AS19" s="13">
        <v>1</v>
      </c>
      <c r="AT19" s="13">
        <v>1</v>
      </c>
      <c r="AU19" s="13">
        <v>1</v>
      </c>
      <c r="AV19" s="13">
        <v>1</v>
      </c>
      <c r="AW19" s="25">
        <v>1</v>
      </c>
      <c r="AX19" s="37">
        <f t="shared" si="11"/>
        <v>208</v>
      </c>
      <c r="BC19" s="61"/>
      <c r="BD19" s="61"/>
      <c r="BE19" s="84"/>
      <c r="BK19" s="22" t="s">
        <v>57</v>
      </c>
      <c r="BL19" s="75">
        <v>208</v>
      </c>
      <c r="BM19" s="38">
        <v>44236</v>
      </c>
      <c r="BN19" s="76">
        <f t="shared" si="5"/>
        <v>0</v>
      </c>
      <c r="BO19" s="21" t="s">
        <v>146</v>
      </c>
    </row>
    <row r="20" spans="1:67" ht="30">
      <c r="A20" s="35">
        <v>44238</v>
      </c>
      <c r="B20" s="21" t="s">
        <v>140</v>
      </c>
      <c r="C20" s="39" t="s">
        <v>4</v>
      </c>
      <c r="D20" s="13" t="s">
        <v>6</v>
      </c>
      <c r="E20" s="21" t="s">
        <v>141</v>
      </c>
      <c r="F20" s="120" t="s">
        <v>142</v>
      </c>
      <c r="H20" s="21" t="s">
        <v>143</v>
      </c>
      <c r="I20" s="21" t="s">
        <v>144</v>
      </c>
      <c r="J20" s="21" t="s">
        <v>145</v>
      </c>
      <c r="V20" s="13">
        <f t="shared" si="12"/>
        <v>0</v>
      </c>
      <c r="Z20" s="13">
        <f t="shared" si="13"/>
        <v>0</v>
      </c>
      <c r="AD20" s="13">
        <f t="shared" si="14"/>
        <v>0</v>
      </c>
      <c r="AH20" s="13">
        <f t="shared" si="15"/>
        <v>0</v>
      </c>
      <c r="AN20" s="13">
        <v>1</v>
      </c>
      <c r="AO20" s="13">
        <v>1</v>
      </c>
      <c r="AP20" s="13">
        <v>1</v>
      </c>
      <c r="AQ20" s="13">
        <v>1</v>
      </c>
      <c r="AR20" s="13">
        <v>1</v>
      </c>
      <c r="AS20" s="13">
        <v>1</v>
      </c>
      <c r="AT20" s="13">
        <v>1</v>
      </c>
      <c r="AU20" s="13">
        <v>1</v>
      </c>
      <c r="AX20" s="37">
        <f t="shared" si="11"/>
        <v>178</v>
      </c>
      <c r="BC20" s="61"/>
      <c r="BD20" s="61"/>
      <c r="BE20" s="84"/>
      <c r="BK20" s="22" t="s">
        <v>57</v>
      </c>
      <c r="BL20" s="75">
        <v>178</v>
      </c>
      <c r="BM20" s="38">
        <v>44238</v>
      </c>
      <c r="BN20" s="76">
        <f t="shared" si="5"/>
        <v>0</v>
      </c>
    </row>
    <row r="21" spans="1:67" ht="60">
      <c r="A21" s="35">
        <v>44242</v>
      </c>
      <c r="B21" s="21" t="s">
        <v>147</v>
      </c>
      <c r="C21" s="39" t="s">
        <v>148</v>
      </c>
      <c r="D21" s="13" t="s">
        <v>6</v>
      </c>
      <c r="E21" s="21" t="s">
        <v>149</v>
      </c>
      <c r="F21" s="120" t="s">
        <v>150</v>
      </c>
      <c r="H21" s="21" t="s">
        <v>151</v>
      </c>
      <c r="I21" s="21" t="s">
        <v>163</v>
      </c>
      <c r="J21" s="21" t="s">
        <v>152</v>
      </c>
      <c r="S21" s="13">
        <v>1</v>
      </c>
      <c r="V21" s="13">
        <f t="shared" si="12"/>
        <v>0</v>
      </c>
      <c r="Z21" s="13">
        <f t="shared" si="13"/>
        <v>0</v>
      </c>
      <c r="AD21" s="13">
        <f t="shared" si="14"/>
        <v>0</v>
      </c>
      <c r="AH21" s="13">
        <f t="shared" si="15"/>
        <v>0</v>
      </c>
      <c r="AX21" s="37">
        <f t="shared" si="11"/>
        <v>341</v>
      </c>
      <c r="AY21" s="21" t="s">
        <v>65</v>
      </c>
      <c r="BC21" s="61"/>
      <c r="BD21" s="61"/>
      <c r="BE21" s="84"/>
      <c r="BF21" s="22">
        <v>1</v>
      </c>
      <c r="BH21" s="13" t="s">
        <v>19</v>
      </c>
      <c r="BI21" s="86" t="s">
        <v>372</v>
      </c>
      <c r="BJ21" s="21" t="s">
        <v>373</v>
      </c>
      <c r="BK21" s="22" t="s">
        <v>57</v>
      </c>
      <c r="BL21" s="75">
        <v>341</v>
      </c>
      <c r="BM21" s="38">
        <v>44238</v>
      </c>
      <c r="BN21" s="76">
        <f t="shared" si="5"/>
        <v>0</v>
      </c>
      <c r="BO21" s="21" t="s">
        <v>582</v>
      </c>
    </row>
    <row r="22" spans="1:67" ht="30">
      <c r="A22" s="35">
        <v>44246</v>
      </c>
      <c r="B22" s="21" t="s">
        <v>155</v>
      </c>
      <c r="C22" s="39" t="s">
        <v>157</v>
      </c>
      <c r="D22" s="13" t="s">
        <v>6</v>
      </c>
      <c r="E22" s="21" t="s">
        <v>158</v>
      </c>
      <c r="F22" s="120" t="s">
        <v>159</v>
      </c>
      <c r="G22" s="21" t="s">
        <v>160</v>
      </c>
      <c r="H22" s="21" t="s">
        <v>161</v>
      </c>
      <c r="I22" s="21" t="s">
        <v>164</v>
      </c>
      <c r="J22" s="21" t="s">
        <v>165</v>
      </c>
      <c r="R22" s="13">
        <v>1</v>
      </c>
      <c r="V22" s="13">
        <f t="shared" si="12"/>
        <v>0</v>
      </c>
      <c r="Z22" s="13">
        <f t="shared" si="13"/>
        <v>0</v>
      </c>
      <c r="AD22" s="13">
        <f t="shared" si="14"/>
        <v>0</v>
      </c>
      <c r="AH22" s="13">
        <f t="shared" si="15"/>
        <v>0</v>
      </c>
      <c r="AX22" s="37">
        <f t="shared" si="11"/>
        <v>326</v>
      </c>
      <c r="AY22" s="21" t="s">
        <v>156</v>
      </c>
      <c r="BA22" s="13">
        <v>1</v>
      </c>
      <c r="BK22" s="22" t="s">
        <v>57</v>
      </c>
      <c r="BL22" s="75">
        <v>326</v>
      </c>
      <c r="BM22" s="38">
        <v>44327</v>
      </c>
      <c r="BN22" s="76">
        <f t="shared" si="5"/>
        <v>0</v>
      </c>
      <c r="BO22" s="21" t="s">
        <v>735</v>
      </c>
    </row>
    <row r="23" spans="1:67" ht="30">
      <c r="A23" s="35">
        <v>44246</v>
      </c>
      <c r="B23" s="21" t="s">
        <v>156</v>
      </c>
      <c r="C23" s="39" t="s">
        <v>157</v>
      </c>
      <c r="D23" s="13" t="s">
        <v>6</v>
      </c>
      <c r="E23" s="21" t="s">
        <v>158</v>
      </c>
      <c r="F23" s="120" t="s">
        <v>159</v>
      </c>
      <c r="G23" s="21" t="s">
        <v>160</v>
      </c>
      <c r="H23" s="21" t="s">
        <v>162</v>
      </c>
      <c r="I23" s="21" t="s">
        <v>164</v>
      </c>
      <c r="J23" s="21" t="s">
        <v>165</v>
      </c>
      <c r="R23" s="13">
        <v>1</v>
      </c>
      <c r="V23" s="13">
        <f t="shared" si="12"/>
        <v>0</v>
      </c>
      <c r="Z23" s="13">
        <f t="shared" si="13"/>
        <v>0</v>
      </c>
      <c r="AD23" s="13">
        <f t="shared" si="14"/>
        <v>0</v>
      </c>
      <c r="AH23" s="13">
        <f t="shared" si="15"/>
        <v>0</v>
      </c>
      <c r="AX23" s="37">
        <f t="shared" si="11"/>
        <v>326</v>
      </c>
      <c r="AY23" s="21" t="s">
        <v>155</v>
      </c>
      <c r="BA23" s="13">
        <v>1</v>
      </c>
      <c r="BC23" s="61"/>
      <c r="BD23" s="61"/>
      <c r="BE23" s="84"/>
      <c r="BK23" s="22" t="s">
        <v>57</v>
      </c>
      <c r="BL23" s="75">
        <v>326</v>
      </c>
      <c r="BM23" s="38">
        <v>44327</v>
      </c>
      <c r="BN23" s="76">
        <f t="shared" si="5"/>
        <v>0</v>
      </c>
      <c r="BO23" s="21" t="s">
        <v>735</v>
      </c>
    </row>
    <row r="24" spans="1:67" ht="30">
      <c r="A24" s="35">
        <v>44245</v>
      </c>
      <c r="B24" s="21" t="s">
        <v>166</v>
      </c>
      <c r="C24" s="39" t="s">
        <v>148</v>
      </c>
      <c r="D24" s="13" t="s">
        <v>6</v>
      </c>
      <c r="E24" s="21" t="s">
        <v>171</v>
      </c>
      <c r="F24" s="120" t="s">
        <v>172</v>
      </c>
      <c r="G24" s="21" t="s">
        <v>167</v>
      </c>
      <c r="H24" s="21" t="s">
        <v>168</v>
      </c>
      <c r="I24" s="21" t="s">
        <v>169</v>
      </c>
      <c r="J24" s="21" t="s">
        <v>170</v>
      </c>
      <c r="Q24" s="13">
        <v>1</v>
      </c>
      <c r="V24" s="13">
        <f t="shared" si="12"/>
        <v>0</v>
      </c>
      <c r="Z24" s="13">
        <f t="shared" si="13"/>
        <v>0</v>
      </c>
      <c r="AD24" s="13">
        <f t="shared" si="14"/>
        <v>0</v>
      </c>
      <c r="AH24" s="13">
        <f t="shared" si="15"/>
        <v>0</v>
      </c>
      <c r="AX24" s="37">
        <f t="shared" si="11"/>
        <v>462</v>
      </c>
      <c r="AY24" s="21" t="s">
        <v>65</v>
      </c>
      <c r="BC24" s="61"/>
      <c r="BD24" s="61"/>
      <c r="BE24" s="84"/>
      <c r="BF24" s="22">
        <v>1</v>
      </c>
      <c r="BH24" s="13" t="s">
        <v>38</v>
      </c>
      <c r="BI24" s="86" t="s">
        <v>153</v>
      </c>
      <c r="BJ24" s="21" t="s">
        <v>493</v>
      </c>
      <c r="BK24" s="22" t="s">
        <v>57</v>
      </c>
      <c r="BL24" s="75">
        <v>462</v>
      </c>
      <c r="BM24" s="38">
        <v>44284</v>
      </c>
      <c r="BN24" s="76">
        <f t="shared" si="5"/>
        <v>0</v>
      </c>
      <c r="BO24" s="21" t="s">
        <v>293</v>
      </c>
    </row>
    <row r="25" spans="1:67" ht="45">
      <c r="A25" s="35">
        <v>44248</v>
      </c>
      <c r="B25" s="21" t="s">
        <v>173</v>
      </c>
      <c r="C25" s="39" t="s">
        <v>55</v>
      </c>
      <c r="D25" s="13" t="s">
        <v>6</v>
      </c>
      <c r="E25" s="21" t="s">
        <v>174</v>
      </c>
      <c r="F25" s="120" t="s">
        <v>175</v>
      </c>
      <c r="H25" s="21" t="s">
        <v>176</v>
      </c>
      <c r="I25" s="21" t="s">
        <v>177</v>
      </c>
      <c r="J25" s="21" t="s">
        <v>178</v>
      </c>
      <c r="Q25" s="13">
        <v>1</v>
      </c>
      <c r="V25" s="13">
        <f t="shared" si="12"/>
        <v>0</v>
      </c>
      <c r="Z25" s="13">
        <f t="shared" si="13"/>
        <v>0</v>
      </c>
      <c r="AD25" s="13">
        <f t="shared" si="14"/>
        <v>0</v>
      </c>
      <c r="AH25" s="13">
        <f t="shared" si="15"/>
        <v>0</v>
      </c>
      <c r="AX25" s="37">
        <f t="shared" si="11"/>
        <v>462</v>
      </c>
      <c r="AY25" s="21" t="s">
        <v>65</v>
      </c>
      <c r="BC25" s="61"/>
      <c r="BD25" s="61"/>
      <c r="BE25" s="84"/>
      <c r="BK25" s="22" t="s">
        <v>57</v>
      </c>
      <c r="BL25" s="75">
        <v>462</v>
      </c>
      <c r="BM25" s="38">
        <v>44249</v>
      </c>
      <c r="BN25" s="76">
        <f t="shared" si="5"/>
        <v>0</v>
      </c>
      <c r="BO25" s="21" t="s">
        <v>179</v>
      </c>
    </row>
    <row r="26" spans="1:67" ht="30">
      <c r="A26" s="35">
        <v>44255</v>
      </c>
      <c r="B26" s="21" t="s">
        <v>180</v>
      </c>
      <c r="C26" s="39" t="s">
        <v>148</v>
      </c>
      <c r="D26" s="13" t="s">
        <v>6</v>
      </c>
      <c r="E26" s="21" t="s">
        <v>182</v>
      </c>
      <c r="F26" s="120" t="s">
        <v>183</v>
      </c>
      <c r="G26" s="21" t="s">
        <v>184</v>
      </c>
      <c r="I26" s="21" t="s">
        <v>186</v>
      </c>
      <c r="J26" s="21" t="s">
        <v>187</v>
      </c>
      <c r="P26" s="22">
        <v>1</v>
      </c>
      <c r="V26" s="13">
        <f t="shared" si="12"/>
        <v>0</v>
      </c>
      <c r="Z26" s="13">
        <f t="shared" si="13"/>
        <v>0</v>
      </c>
      <c r="AD26" s="13">
        <f t="shared" si="14"/>
        <v>0</v>
      </c>
      <c r="AH26" s="13">
        <f t="shared" si="15"/>
        <v>0</v>
      </c>
      <c r="AX26" s="37">
        <f t="shared" si="11"/>
        <v>442</v>
      </c>
      <c r="AY26" s="21" t="s">
        <v>181</v>
      </c>
      <c r="BC26" s="13">
        <v>1</v>
      </c>
      <c r="BK26" s="22" t="s">
        <v>57</v>
      </c>
      <c r="BL26" s="75">
        <v>442</v>
      </c>
      <c r="BM26" s="38">
        <v>44292</v>
      </c>
      <c r="BN26" s="76">
        <f t="shared" si="5"/>
        <v>0</v>
      </c>
      <c r="BO26" s="21" t="s">
        <v>332</v>
      </c>
    </row>
    <row r="27" spans="1:67" ht="30">
      <c r="A27" s="35">
        <v>44255</v>
      </c>
      <c r="B27" s="21" t="s">
        <v>181</v>
      </c>
      <c r="C27" s="39" t="s">
        <v>148</v>
      </c>
      <c r="D27" s="13" t="s">
        <v>6</v>
      </c>
      <c r="E27" s="21" t="s">
        <v>182</v>
      </c>
      <c r="F27" s="120" t="s">
        <v>183</v>
      </c>
      <c r="G27" s="21" t="s">
        <v>184</v>
      </c>
      <c r="H27" s="21" t="s">
        <v>185</v>
      </c>
      <c r="I27" s="21" t="s">
        <v>186</v>
      </c>
      <c r="J27" s="21" t="s">
        <v>187</v>
      </c>
      <c r="P27" s="22">
        <v>1</v>
      </c>
      <c r="V27" s="13">
        <f t="shared" si="12"/>
        <v>0</v>
      </c>
      <c r="Z27" s="13">
        <f t="shared" si="13"/>
        <v>0</v>
      </c>
      <c r="AD27" s="13">
        <f t="shared" si="14"/>
        <v>0</v>
      </c>
      <c r="AH27" s="13">
        <f t="shared" si="15"/>
        <v>0</v>
      </c>
      <c r="AX27" s="37">
        <f t="shared" si="11"/>
        <v>442</v>
      </c>
      <c r="AY27" s="21" t="s">
        <v>180</v>
      </c>
      <c r="BK27" s="22" t="s">
        <v>57</v>
      </c>
      <c r="BL27" s="75">
        <v>442</v>
      </c>
      <c r="BM27" s="38">
        <v>44292</v>
      </c>
      <c r="BN27" s="76">
        <f t="shared" si="5"/>
        <v>0</v>
      </c>
      <c r="BO27" s="21" t="s">
        <v>332</v>
      </c>
    </row>
    <row r="28" spans="1:67" ht="30">
      <c r="A28" s="35">
        <v>44255</v>
      </c>
      <c r="B28" s="21" t="s">
        <v>188</v>
      </c>
      <c r="C28" s="39" t="s">
        <v>55</v>
      </c>
      <c r="D28" s="13" t="s">
        <v>6</v>
      </c>
      <c r="E28" s="21" t="s">
        <v>201</v>
      </c>
      <c r="F28" s="120" t="s">
        <v>202</v>
      </c>
      <c r="G28" s="21" t="s">
        <v>203</v>
      </c>
      <c r="H28" s="21" t="s">
        <v>204</v>
      </c>
      <c r="I28" s="21" t="s">
        <v>205</v>
      </c>
      <c r="J28" s="21" t="s">
        <v>206</v>
      </c>
      <c r="Q28" s="13">
        <v>1</v>
      </c>
      <c r="V28" s="13">
        <f t="shared" si="12"/>
        <v>0</v>
      </c>
      <c r="Z28" s="13">
        <f t="shared" si="13"/>
        <v>0</v>
      </c>
      <c r="AD28" s="13">
        <f t="shared" si="14"/>
        <v>0</v>
      </c>
      <c r="AH28" s="13">
        <f t="shared" si="15"/>
        <v>0</v>
      </c>
      <c r="AX28" s="37">
        <f t="shared" si="11"/>
        <v>462</v>
      </c>
      <c r="AY28" s="21" t="s">
        <v>65</v>
      </c>
      <c r="BK28" s="22" t="s">
        <v>57</v>
      </c>
      <c r="BL28" s="75">
        <v>462</v>
      </c>
      <c r="BM28" s="38">
        <v>44255</v>
      </c>
      <c r="BN28" s="76">
        <f t="shared" si="5"/>
        <v>0</v>
      </c>
      <c r="BO28" s="21" t="s">
        <v>207</v>
      </c>
    </row>
    <row r="29" spans="1:67" ht="30">
      <c r="A29" s="35">
        <v>44256</v>
      </c>
      <c r="B29" s="21" t="s">
        <v>190</v>
      </c>
      <c r="C29" s="39" t="s">
        <v>95</v>
      </c>
      <c r="D29" s="13" t="s">
        <v>6</v>
      </c>
      <c r="E29" s="21" t="s">
        <v>191</v>
      </c>
      <c r="F29" s="120" t="s">
        <v>199</v>
      </c>
      <c r="G29" s="21" t="s">
        <v>192</v>
      </c>
      <c r="H29" s="21" t="s">
        <v>193</v>
      </c>
      <c r="I29" s="21" t="s">
        <v>194</v>
      </c>
      <c r="J29" s="21" t="s">
        <v>195</v>
      </c>
      <c r="P29" s="22">
        <v>1</v>
      </c>
      <c r="V29" s="13">
        <f t="shared" si="12"/>
        <v>0</v>
      </c>
      <c r="Z29" s="13">
        <f t="shared" si="13"/>
        <v>0</v>
      </c>
      <c r="AD29" s="13">
        <f t="shared" si="14"/>
        <v>0</v>
      </c>
      <c r="AH29" s="13">
        <f t="shared" si="15"/>
        <v>0</v>
      </c>
      <c r="AX29" s="37">
        <f t="shared" si="11"/>
        <v>442</v>
      </c>
      <c r="AY29" s="21" t="s">
        <v>196</v>
      </c>
      <c r="BF29" s="22">
        <v>1</v>
      </c>
      <c r="BH29" s="13" t="s">
        <v>38</v>
      </c>
      <c r="BI29" s="86" t="s">
        <v>197</v>
      </c>
      <c r="BJ29" s="21" t="s">
        <v>198</v>
      </c>
      <c r="BK29" s="22" t="s">
        <v>57</v>
      </c>
      <c r="BL29" s="75">
        <v>442</v>
      </c>
      <c r="BM29" s="38">
        <v>44256</v>
      </c>
      <c r="BN29" s="76">
        <f t="shared" si="5"/>
        <v>0</v>
      </c>
    </row>
    <row r="30" spans="1:67" ht="30">
      <c r="A30" s="35">
        <v>44256</v>
      </c>
      <c r="B30" s="21" t="s">
        <v>196</v>
      </c>
      <c r="C30" s="39" t="s">
        <v>95</v>
      </c>
      <c r="D30" s="13" t="s">
        <v>6</v>
      </c>
      <c r="E30" s="21" t="s">
        <v>191</v>
      </c>
      <c r="F30" s="120" t="s">
        <v>200</v>
      </c>
      <c r="G30" s="21" t="s">
        <v>192</v>
      </c>
      <c r="I30" s="21" t="s">
        <v>194</v>
      </c>
      <c r="J30" s="21" t="s">
        <v>195</v>
      </c>
      <c r="P30" s="22">
        <v>1</v>
      </c>
      <c r="V30" s="13">
        <f t="shared" ref="V30" si="16">U30*$AJ30</f>
        <v>0</v>
      </c>
      <c r="Z30" s="13">
        <f t="shared" ref="Z30" si="17">Y30*$AJ30</f>
        <v>0</v>
      </c>
      <c r="AD30" s="13">
        <f t="shared" ref="AD30" si="18">AC30*$AJ30</f>
        <v>0</v>
      </c>
      <c r="AH30" s="13">
        <f t="shared" ref="AH30" si="19">AG30*$AJ30</f>
        <v>0</v>
      </c>
      <c r="AX30" s="37">
        <f t="shared" ref="AX30" si="20">SUMPRODUCT(K$8:AW$8,K30:AW30)</f>
        <v>442</v>
      </c>
      <c r="AY30" s="21" t="s">
        <v>190</v>
      </c>
      <c r="BF30" s="22">
        <v>1</v>
      </c>
      <c r="BH30" s="13" t="s">
        <v>38</v>
      </c>
      <c r="BI30" s="86" t="s">
        <v>197</v>
      </c>
      <c r="BJ30" s="21" t="s">
        <v>198</v>
      </c>
      <c r="BK30" s="22" t="s">
        <v>57</v>
      </c>
      <c r="BL30" s="75">
        <v>442</v>
      </c>
      <c r="BM30" s="38">
        <v>44256</v>
      </c>
      <c r="BN30" s="76">
        <f t="shared" si="5"/>
        <v>0</v>
      </c>
    </row>
    <row r="31" spans="1:67" ht="30">
      <c r="A31" s="35">
        <v>44265</v>
      </c>
      <c r="B31" s="21" t="s">
        <v>208</v>
      </c>
      <c r="C31" s="39" t="s">
        <v>55</v>
      </c>
      <c r="D31" s="13" t="s">
        <v>209</v>
      </c>
      <c r="E31" s="21" t="s">
        <v>210</v>
      </c>
      <c r="F31" s="120" t="s">
        <v>211</v>
      </c>
      <c r="H31" s="21" t="s">
        <v>212</v>
      </c>
      <c r="I31" s="21" t="s">
        <v>213</v>
      </c>
      <c r="J31" s="21" t="s">
        <v>214</v>
      </c>
      <c r="R31" s="13">
        <v>1</v>
      </c>
      <c r="V31" s="13">
        <f t="shared" si="12"/>
        <v>0</v>
      </c>
      <c r="Z31" s="13">
        <f t="shared" si="13"/>
        <v>0</v>
      </c>
      <c r="AD31" s="13">
        <f t="shared" si="14"/>
        <v>0</v>
      </c>
      <c r="AH31" s="13">
        <f t="shared" si="15"/>
        <v>0</v>
      </c>
      <c r="AX31" s="37">
        <f t="shared" si="11"/>
        <v>326</v>
      </c>
      <c r="AY31" s="21" t="s">
        <v>215</v>
      </c>
      <c r="BK31" s="22" t="s">
        <v>57</v>
      </c>
      <c r="BL31" s="75">
        <v>326</v>
      </c>
      <c r="BM31" s="38">
        <v>44263</v>
      </c>
      <c r="BN31" s="76">
        <f t="shared" si="5"/>
        <v>0</v>
      </c>
      <c r="BO31" s="21" t="s">
        <v>218</v>
      </c>
    </row>
    <row r="32" spans="1:67" ht="75">
      <c r="A32" s="35">
        <v>44265</v>
      </c>
      <c r="B32" s="21" t="s">
        <v>215</v>
      </c>
      <c r="C32" s="39" t="s">
        <v>55</v>
      </c>
      <c r="D32" s="13" t="s">
        <v>209</v>
      </c>
      <c r="E32" s="21" t="s">
        <v>210</v>
      </c>
      <c r="F32" s="120" t="s">
        <v>216</v>
      </c>
      <c r="H32" s="21" t="s">
        <v>214</v>
      </c>
      <c r="I32" s="21" t="s">
        <v>208</v>
      </c>
      <c r="J32" s="13" t="s">
        <v>212</v>
      </c>
      <c r="R32" s="13">
        <v>1</v>
      </c>
      <c r="V32" s="13">
        <f t="shared" si="12"/>
        <v>0</v>
      </c>
      <c r="Z32" s="13">
        <f t="shared" si="13"/>
        <v>0</v>
      </c>
      <c r="AD32" s="13">
        <f t="shared" si="14"/>
        <v>0</v>
      </c>
      <c r="AH32" s="13">
        <f t="shared" si="15"/>
        <v>0</v>
      </c>
      <c r="AX32" s="37">
        <f t="shared" si="11"/>
        <v>326</v>
      </c>
      <c r="AY32" s="21" t="s">
        <v>208</v>
      </c>
      <c r="BD32" s="13">
        <v>1</v>
      </c>
      <c r="BE32" s="21" t="s">
        <v>217</v>
      </c>
      <c r="BK32" s="22" t="s">
        <v>57</v>
      </c>
      <c r="BL32" s="75">
        <v>326</v>
      </c>
      <c r="BM32" s="38">
        <v>44263</v>
      </c>
      <c r="BN32" s="76">
        <f t="shared" si="5"/>
        <v>0</v>
      </c>
      <c r="BO32" s="21" t="s">
        <v>218</v>
      </c>
    </row>
    <row r="33" spans="1:68" ht="105">
      <c r="A33" s="35">
        <v>44272</v>
      </c>
      <c r="B33" s="21" t="s">
        <v>219</v>
      </c>
      <c r="C33" s="39" t="s">
        <v>228</v>
      </c>
      <c r="D33" s="13" t="s">
        <v>6</v>
      </c>
      <c r="E33" s="21" t="s">
        <v>220</v>
      </c>
      <c r="F33" s="120" t="s">
        <v>221</v>
      </c>
      <c r="G33" s="21" t="s">
        <v>222</v>
      </c>
      <c r="H33" s="21" t="s">
        <v>223</v>
      </c>
      <c r="I33" s="21" t="s">
        <v>224</v>
      </c>
      <c r="J33" s="21" t="s">
        <v>222</v>
      </c>
      <c r="S33" s="13">
        <v>1</v>
      </c>
      <c r="V33" s="13">
        <f t="shared" si="12"/>
        <v>0</v>
      </c>
      <c r="Z33" s="13">
        <f t="shared" si="13"/>
        <v>0</v>
      </c>
      <c r="AD33" s="13">
        <f t="shared" si="14"/>
        <v>0</v>
      </c>
      <c r="AH33" s="13">
        <f t="shared" si="15"/>
        <v>0</v>
      </c>
      <c r="AX33" s="37">
        <f t="shared" si="11"/>
        <v>341</v>
      </c>
      <c r="AY33" s="21" t="s">
        <v>65</v>
      </c>
      <c r="BF33" s="22">
        <v>1</v>
      </c>
      <c r="BH33" s="13" t="s">
        <v>19</v>
      </c>
      <c r="BI33" s="86" t="s">
        <v>225</v>
      </c>
      <c r="BJ33" s="21" t="s">
        <v>660</v>
      </c>
      <c r="BK33" s="22" t="s">
        <v>57</v>
      </c>
      <c r="BL33" s="75">
        <v>341</v>
      </c>
      <c r="BM33" s="38">
        <v>44272</v>
      </c>
      <c r="BN33" s="76">
        <f t="shared" si="5"/>
        <v>0</v>
      </c>
      <c r="BO33" s="89" t="s">
        <v>226</v>
      </c>
    </row>
    <row r="34" spans="1:68" ht="45">
      <c r="A34" s="35">
        <v>44274</v>
      </c>
      <c r="B34" s="21" t="s">
        <v>227</v>
      </c>
      <c r="C34" s="39" t="s">
        <v>229</v>
      </c>
      <c r="D34" s="13" t="s">
        <v>6</v>
      </c>
      <c r="E34" s="21" t="s">
        <v>230</v>
      </c>
      <c r="F34" s="120" t="s">
        <v>231</v>
      </c>
      <c r="G34" s="21" t="s">
        <v>232</v>
      </c>
      <c r="H34" s="21" t="s">
        <v>233</v>
      </c>
      <c r="I34" s="21" t="s">
        <v>234</v>
      </c>
      <c r="J34" s="21" t="s">
        <v>235</v>
      </c>
      <c r="S34" s="13">
        <v>1</v>
      </c>
      <c r="V34" s="13">
        <f t="shared" ref="V34:V36" si="21">U34*$AJ34</f>
        <v>0</v>
      </c>
      <c r="Z34" s="13">
        <f t="shared" ref="Z34:Z36" si="22">Y34*$AJ34</f>
        <v>0</v>
      </c>
      <c r="AD34" s="13">
        <f t="shared" ref="AD34:AD36" si="23">AC34*$AJ34</f>
        <v>0</v>
      </c>
      <c r="AH34" s="13">
        <f t="shared" ref="AH34:AH36" si="24">AG34*$AJ34</f>
        <v>0</v>
      </c>
      <c r="AX34" s="37">
        <f t="shared" si="11"/>
        <v>341</v>
      </c>
      <c r="AY34" s="21" t="s">
        <v>65</v>
      </c>
      <c r="BA34" s="13">
        <v>1</v>
      </c>
      <c r="BB34" s="21" t="s">
        <v>236</v>
      </c>
      <c r="BK34" s="22" t="s">
        <v>57</v>
      </c>
      <c r="BL34" s="75">
        <v>341</v>
      </c>
      <c r="BM34" s="38">
        <v>44271</v>
      </c>
      <c r="BN34" s="76">
        <f t="shared" si="5"/>
        <v>0</v>
      </c>
    </row>
    <row r="35" spans="1:68" ht="90">
      <c r="A35" s="35">
        <v>44296</v>
      </c>
      <c r="B35" s="21" t="s">
        <v>237</v>
      </c>
      <c r="C35" s="39" t="s">
        <v>148</v>
      </c>
      <c r="D35" s="13" t="s">
        <v>6</v>
      </c>
      <c r="E35" s="21" t="s">
        <v>382</v>
      </c>
      <c r="F35" s="122" t="s">
        <v>367</v>
      </c>
      <c r="G35" s="21" t="s">
        <v>368</v>
      </c>
      <c r="H35" s="21" t="s">
        <v>369</v>
      </c>
      <c r="I35" s="21" t="s">
        <v>370</v>
      </c>
      <c r="J35" s="21" t="s">
        <v>371</v>
      </c>
      <c r="R35" s="13">
        <v>1</v>
      </c>
      <c r="V35" s="13">
        <f t="shared" si="21"/>
        <v>0</v>
      </c>
      <c r="Z35" s="13">
        <f t="shared" si="22"/>
        <v>0</v>
      </c>
      <c r="AD35" s="13">
        <f t="shared" si="23"/>
        <v>0</v>
      </c>
      <c r="AH35" s="13">
        <f t="shared" si="24"/>
        <v>0</v>
      </c>
      <c r="AX35" s="37">
        <f t="shared" si="11"/>
        <v>326</v>
      </c>
      <c r="AY35" s="21" t="s">
        <v>551</v>
      </c>
      <c r="AZ35" s="21" t="s">
        <v>644</v>
      </c>
      <c r="BF35" s="22">
        <v>1</v>
      </c>
      <c r="BH35" s="13" t="s">
        <v>19</v>
      </c>
      <c r="BI35" s="86" t="s">
        <v>372</v>
      </c>
      <c r="BJ35" s="21" t="s">
        <v>373</v>
      </c>
      <c r="BK35" s="22" t="s">
        <v>57</v>
      </c>
      <c r="BL35" s="75">
        <v>326</v>
      </c>
      <c r="BM35" s="38">
        <v>44265</v>
      </c>
      <c r="BN35" s="76">
        <f t="shared" si="5"/>
        <v>0</v>
      </c>
    </row>
    <row r="36" spans="1:68" ht="30">
      <c r="A36" s="35">
        <v>44290</v>
      </c>
      <c r="B36" s="21" t="s">
        <v>238</v>
      </c>
      <c r="C36" s="39" t="s">
        <v>105</v>
      </c>
      <c r="D36" s="13" t="s">
        <v>6</v>
      </c>
      <c r="E36" s="21" t="s">
        <v>327</v>
      </c>
      <c r="F36" s="120" t="s">
        <v>320</v>
      </c>
      <c r="G36" s="21" t="s">
        <v>321</v>
      </c>
      <c r="H36" s="21" t="s">
        <v>328</v>
      </c>
      <c r="I36" s="21" t="s">
        <v>322</v>
      </c>
      <c r="J36" s="21" t="s">
        <v>329</v>
      </c>
      <c r="P36" s="22">
        <v>1</v>
      </c>
      <c r="V36" s="13">
        <f t="shared" si="21"/>
        <v>0</v>
      </c>
      <c r="Z36" s="13">
        <f t="shared" si="22"/>
        <v>0</v>
      </c>
      <c r="AD36" s="13">
        <f t="shared" si="23"/>
        <v>0</v>
      </c>
      <c r="AH36" s="13">
        <f t="shared" si="24"/>
        <v>0</v>
      </c>
      <c r="AX36" s="37">
        <f t="shared" si="11"/>
        <v>442</v>
      </c>
      <c r="AY36" s="21" t="s">
        <v>319</v>
      </c>
      <c r="BF36" s="22">
        <v>1</v>
      </c>
      <c r="BH36" s="13" t="s">
        <v>38</v>
      </c>
      <c r="BI36" s="86">
        <v>0.57847222222222217</v>
      </c>
      <c r="BJ36" s="21" t="s">
        <v>198</v>
      </c>
      <c r="BK36" s="22" t="s">
        <v>57</v>
      </c>
      <c r="BL36" s="75">
        <v>442</v>
      </c>
      <c r="BM36" s="38">
        <v>44265</v>
      </c>
      <c r="BN36" s="76">
        <f t="shared" si="5"/>
        <v>0</v>
      </c>
    </row>
    <row r="37" spans="1:68" ht="45">
      <c r="A37" s="35">
        <v>44291</v>
      </c>
      <c r="B37" s="21" t="s">
        <v>319</v>
      </c>
      <c r="C37" s="39" t="s">
        <v>105</v>
      </c>
      <c r="D37" s="13" t="s">
        <v>6</v>
      </c>
      <c r="E37" s="21" t="s">
        <v>327</v>
      </c>
      <c r="F37" s="120" t="s">
        <v>323</v>
      </c>
      <c r="G37" s="21" t="s">
        <v>321</v>
      </c>
      <c r="H37" s="21" t="s">
        <v>324</v>
      </c>
      <c r="I37" s="21" t="s">
        <v>325</v>
      </c>
      <c r="J37" s="21" t="s">
        <v>326</v>
      </c>
      <c r="P37" s="22">
        <v>1</v>
      </c>
      <c r="V37" s="13">
        <f t="shared" ref="V37" si="25">U37*$AJ37</f>
        <v>0</v>
      </c>
      <c r="Z37" s="13">
        <f t="shared" ref="Z37" si="26">Y37*$AJ37</f>
        <v>0</v>
      </c>
      <c r="AD37" s="13">
        <f t="shared" ref="AD37" si="27">AC37*$AJ37</f>
        <v>0</v>
      </c>
      <c r="AH37" s="13">
        <f t="shared" ref="AH37" si="28">AG37*$AJ37</f>
        <v>0</v>
      </c>
      <c r="AX37" s="37">
        <f t="shared" si="11"/>
        <v>442</v>
      </c>
      <c r="AY37" s="21" t="s">
        <v>238</v>
      </c>
      <c r="BF37" s="22">
        <v>1</v>
      </c>
      <c r="BH37" s="13" t="s">
        <v>38</v>
      </c>
      <c r="BI37" s="86">
        <v>0.57847222222222217</v>
      </c>
      <c r="BJ37" s="21" t="s">
        <v>330</v>
      </c>
      <c r="BK37" s="22" t="s">
        <v>57</v>
      </c>
      <c r="BL37" s="75">
        <v>442</v>
      </c>
      <c r="BM37" s="38">
        <v>44292</v>
      </c>
      <c r="BN37" s="76">
        <f t="shared" si="5"/>
        <v>0</v>
      </c>
    </row>
    <row r="38" spans="1:68" ht="30">
      <c r="A38" s="35">
        <v>44277</v>
      </c>
      <c r="B38" s="21" t="s">
        <v>239</v>
      </c>
      <c r="C38" s="39" t="s">
        <v>113</v>
      </c>
      <c r="D38" s="13" t="s">
        <v>6</v>
      </c>
      <c r="E38" s="21" t="s">
        <v>240</v>
      </c>
      <c r="F38" s="120" t="s">
        <v>241</v>
      </c>
      <c r="G38" s="21" t="s">
        <v>242</v>
      </c>
      <c r="H38" s="21" t="s">
        <v>243</v>
      </c>
      <c r="I38" s="21" t="s">
        <v>244</v>
      </c>
      <c r="J38" s="21" t="s">
        <v>245</v>
      </c>
      <c r="Q38" s="13">
        <v>1</v>
      </c>
      <c r="V38" s="13">
        <f t="shared" ref="V38:V51" si="29">U38*$AJ38</f>
        <v>0</v>
      </c>
      <c r="Z38" s="13">
        <f t="shared" ref="Z38:Z51" si="30">Y38*$AJ38</f>
        <v>0</v>
      </c>
      <c r="AD38" s="13">
        <f t="shared" ref="AD38:AD51" si="31">AC38*$AJ38</f>
        <v>0</v>
      </c>
      <c r="AH38" s="13">
        <f t="shared" ref="AH38:AH51" si="32">AG38*$AJ38</f>
        <v>0</v>
      </c>
      <c r="AX38" s="37">
        <f t="shared" ref="AX38:AX42" si="33">SUMPRODUCT(K$8:AW$8,K38:AW38)</f>
        <v>462</v>
      </c>
      <c r="AY38" s="21" t="s">
        <v>65</v>
      </c>
      <c r="BK38" s="22" t="s">
        <v>57</v>
      </c>
      <c r="BL38" s="75">
        <v>341</v>
      </c>
      <c r="BM38" s="38">
        <v>44307</v>
      </c>
      <c r="BN38" s="90">
        <f t="shared" si="5"/>
        <v>0</v>
      </c>
      <c r="BO38" s="21" t="s">
        <v>547</v>
      </c>
      <c r="BP38" s="118">
        <v>-121</v>
      </c>
    </row>
    <row r="39" spans="1:68" ht="30">
      <c r="A39" s="35">
        <v>44277</v>
      </c>
      <c r="B39" s="21" t="s">
        <v>247</v>
      </c>
      <c r="C39" s="39" t="s">
        <v>148</v>
      </c>
      <c r="D39" s="13" t="s">
        <v>6</v>
      </c>
      <c r="E39" s="21" t="s">
        <v>246</v>
      </c>
      <c r="F39" s="120" t="s">
        <v>248</v>
      </c>
      <c r="G39" s="21" t="s">
        <v>249</v>
      </c>
      <c r="H39" s="21" t="s">
        <v>250</v>
      </c>
      <c r="I39" s="21" t="s">
        <v>251</v>
      </c>
      <c r="J39" s="21" t="s">
        <v>252</v>
      </c>
      <c r="S39" s="13">
        <v>1</v>
      </c>
      <c r="V39" s="13">
        <f t="shared" si="29"/>
        <v>0</v>
      </c>
      <c r="Z39" s="13">
        <f t="shared" si="30"/>
        <v>0</v>
      </c>
      <c r="AD39" s="13">
        <f t="shared" si="31"/>
        <v>0</v>
      </c>
      <c r="AH39" s="13">
        <f t="shared" si="32"/>
        <v>0</v>
      </c>
      <c r="AX39" s="37">
        <f t="shared" si="33"/>
        <v>341</v>
      </c>
      <c r="AY39" s="21" t="s">
        <v>65</v>
      </c>
      <c r="BG39" s="13">
        <v>1</v>
      </c>
      <c r="BH39" s="13" t="s">
        <v>19</v>
      </c>
      <c r="BI39" s="86">
        <v>0.65972222222222221</v>
      </c>
      <c r="BJ39" s="21" t="s">
        <v>253</v>
      </c>
      <c r="BK39" s="22" t="s">
        <v>57</v>
      </c>
      <c r="BL39" s="75">
        <v>341</v>
      </c>
      <c r="BM39" s="38">
        <v>44277</v>
      </c>
      <c r="BN39" s="76">
        <f t="shared" si="5"/>
        <v>0</v>
      </c>
    </row>
    <row r="40" spans="1:68" ht="30">
      <c r="A40" s="35">
        <v>44277</v>
      </c>
      <c r="B40" s="21" t="s">
        <v>254</v>
      </c>
      <c r="C40" s="39" t="s">
        <v>148</v>
      </c>
      <c r="D40" s="13" t="s">
        <v>209</v>
      </c>
      <c r="E40" s="21" t="s">
        <v>255</v>
      </c>
      <c r="F40" s="120" t="s">
        <v>256</v>
      </c>
      <c r="G40" s="21" t="s">
        <v>257</v>
      </c>
      <c r="P40" s="22">
        <v>1</v>
      </c>
      <c r="V40" s="13">
        <f t="shared" si="29"/>
        <v>0</v>
      </c>
      <c r="Z40" s="13">
        <f t="shared" si="30"/>
        <v>0</v>
      </c>
      <c r="AD40" s="13">
        <f t="shared" si="31"/>
        <v>0</v>
      </c>
      <c r="AH40" s="13">
        <f t="shared" si="32"/>
        <v>0</v>
      </c>
      <c r="AX40" s="37">
        <f t="shared" si="33"/>
        <v>442</v>
      </c>
      <c r="AY40" s="21" t="s">
        <v>258</v>
      </c>
      <c r="BJ40" s="21" t="s">
        <v>259</v>
      </c>
      <c r="BK40" s="22" t="s">
        <v>57</v>
      </c>
      <c r="BL40" s="75">
        <v>442</v>
      </c>
      <c r="BM40" s="38">
        <v>44284</v>
      </c>
      <c r="BN40" s="76">
        <f t="shared" si="5"/>
        <v>0</v>
      </c>
      <c r="BO40" s="21" t="s">
        <v>285</v>
      </c>
    </row>
    <row r="41" spans="1:68" ht="30">
      <c r="A41" s="35">
        <v>44277</v>
      </c>
      <c r="B41" s="21" t="s">
        <v>258</v>
      </c>
      <c r="C41" s="39" t="s">
        <v>148</v>
      </c>
      <c r="D41" s="13" t="s">
        <v>209</v>
      </c>
      <c r="E41" s="21" t="s">
        <v>255</v>
      </c>
      <c r="F41" s="120" t="s">
        <v>261</v>
      </c>
      <c r="G41" s="21" t="s">
        <v>257</v>
      </c>
      <c r="P41" s="22">
        <v>1</v>
      </c>
      <c r="V41" s="13">
        <f t="shared" si="29"/>
        <v>0</v>
      </c>
      <c r="Z41" s="13">
        <f t="shared" si="30"/>
        <v>0</v>
      </c>
      <c r="AD41" s="13">
        <f t="shared" si="31"/>
        <v>0</v>
      </c>
      <c r="AH41" s="13">
        <f t="shared" si="32"/>
        <v>0</v>
      </c>
      <c r="AX41" s="37">
        <f t="shared" si="33"/>
        <v>442</v>
      </c>
      <c r="AY41" s="21" t="s">
        <v>254</v>
      </c>
      <c r="BJ41" s="21" t="s">
        <v>259</v>
      </c>
      <c r="BK41" s="22" t="s">
        <v>57</v>
      </c>
      <c r="BL41" s="75">
        <v>442</v>
      </c>
      <c r="BM41" s="38">
        <v>44298</v>
      </c>
      <c r="BN41" s="76">
        <f t="shared" si="5"/>
        <v>0</v>
      </c>
      <c r="BO41" s="21" t="s">
        <v>260</v>
      </c>
    </row>
    <row r="42" spans="1:68" ht="60">
      <c r="A42" s="35">
        <v>44244</v>
      </c>
      <c r="B42" s="21" t="s">
        <v>262</v>
      </c>
      <c r="C42" s="39" t="s">
        <v>731</v>
      </c>
      <c r="D42" s="13" t="s">
        <v>209</v>
      </c>
      <c r="F42" s="21" t="s">
        <v>733</v>
      </c>
      <c r="K42" s="22">
        <v>1</v>
      </c>
      <c r="V42" s="13">
        <f t="shared" si="29"/>
        <v>0</v>
      </c>
      <c r="Z42" s="13">
        <f t="shared" si="30"/>
        <v>0</v>
      </c>
      <c r="AD42" s="13">
        <f t="shared" si="31"/>
        <v>0</v>
      </c>
      <c r="AH42" s="13">
        <f t="shared" si="32"/>
        <v>0</v>
      </c>
      <c r="AX42" s="37">
        <f t="shared" si="33"/>
        <v>30</v>
      </c>
      <c r="BN42" s="90">
        <f t="shared" si="5"/>
        <v>0</v>
      </c>
      <c r="BO42" s="21" t="s">
        <v>643</v>
      </c>
      <c r="BP42" s="118">
        <v>-30</v>
      </c>
    </row>
    <row r="43" spans="1:68" ht="30">
      <c r="A43" s="35">
        <v>44278</v>
      </c>
      <c r="B43" s="21" t="s">
        <v>263</v>
      </c>
      <c r="C43" s="39" t="s">
        <v>229</v>
      </c>
      <c r="D43" s="13" t="s">
        <v>6</v>
      </c>
      <c r="E43" s="21" t="s">
        <v>265</v>
      </c>
      <c r="F43" s="120" t="s">
        <v>266</v>
      </c>
      <c r="H43" s="21" t="s">
        <v>267</v>
      </c>
      <c r="I43" s="21" t="s">
        <v>268</v>
      </c>
      <c r="J43" s="21" t="s">
        <v>270</v>
      </c>
      <c r="R43" s="13">
        <v>1</v>
      </c>
      <c r="V43" s="13">
        <f t="shared" si="29"/>
        <v>0</v>
      </c>
      <c r="Z43" s="13">
        <f t="shared" si="30"/>
        <v>0</v>
      </c>
      <c r="AD43" s="13">
        <f t="shared" si="31"/>
        <v>0</v>
      </c>
      <c r="AH43" s="13">
        <f t="shared" si="32"/>
        <v>0</v>
      </c>
      <c r="AX43" s="37">
        <f t="shared" ref="AX43:AX51" si="34">SUMPRODUCT(K$8:AW$8,K43:AW43)</f>
        <v>326</v>
      </c>
      <c r="AY43" s="21" t="s">
        <v>264</v>
      </c>
      <c r="BK43" s="22" t="s">
        <v>57</v>
      </c>
      <c r="BL43" s="75">
        <v>326</v>
      </c>
      <c r="BM43" s="38">
        <v>44278</v>
      </c>
      <c r="BN43" s="76">
        <f t="shared" si="5"/>
        <v>0</v>
      </c>
      <c r="BO43" s="21" t="s">
        <v>218</v>
      </c>
    </row>
    <row r="44" spans="1:68" ht="30">
      <c r="A44" s="35">
        <v>44278</v>
      </c>
      <c r="B44" s="21" t="s">
        <v>264</v>
      </c>
      <c r="C44" s="39" t="s">
        <v>229</v>
      </c>
      <c r="D44" s="13" t="s">
        <v>6</v>
      </c>
      <c r="E44" s="21" t="s">
        <v>265</v>
      </c>
      <c r="F44" s="120" t="s">
        <v>266</v>
      </c>
      <c r="H44" s="21" t="s">
        <v>269</v>
      </c>
      <c r="I44" s="21" t="s">
        <v>268</v>
      </c>
      <c r="J44" s="21" t="s">
        <v>270</v>
      </c>
      <c r="R44" s="13">
        <v>1</v>
      </c>
      <c r="V44" s="13">
        <f t="shared" si="29"/>
        <v>0</v>
      </c>
      <c r="Z44" s="13">
        <f t="shared" si="30"/>
        <v>0</v>
      </c>
      <c r="AD44" s="13">
        <f t="shared" si="31"/>
        <v>0</v>
      </c>
      <c r="AH44" s="13">
        <f t="shared" si="32"/>
        <v>0</v>
      </c>
      <c r="AX44" s="37">
        <f t="shared" si="34"/>
        <v>326</v>
      </c>
      <c r="AY44" s="21" t="s">
        <v>263</v>
      </c>
      <c r="BK44" s="22" t="s">
        <v>57</v>
      </c>
      <c r="BL44" s="75">
        <v>326</v>
      </c>
      <c r="BM44" s="38">
        <v>44278</v>
      </c>
      <c r="BN44" s="76">
        <f t="shared" si="5"/>
        <v>0</v>
      </c>
      <c r="BO44" s="21" t="s">
        <v>218</v>
      </c>
    </row>
    <row r="45" spans="1:68">
      <c r="A45" s="35">
        <v>44281</v>
      </c>
      <c r="B45" s="21" t="s">
        <v>271</v>
      </c>
      <c r="C45" s="39" t="s">
        <v>272</v>
      </c>
      <c r="D45" s="13" t="s">
        <v>6</v>
      </c>
      <c r="F45" s="120" t="s">
        <v>273</v>
      </c>
      <c r="H45" s="21" t="s">
        <v>274</v>
      </c>
      <c r="I45" s="21" t="s">
        <v>275</v>
      </c>
      <c r="J45" s="21" t="s">
        <v>276</v>
      </c>
      <c r="Q45" s="13">
        <v>1</v>
      </c>
      <c r="V45" s="13">
        <f t="shared" si="29"/>
        <v>0</v>
      </c>
      <c r="Z45" s="13">
        <f t="shared" si="30"/>
        <v>0</v>
      </c>
      <c r="AD45" s="13">
        <f t="shared" si="31"/>
        <v>0</v>
      </c>
      <c r="AH45" s="13">
        <f t="shared" si="32"/>
        <v>0</v>
      </c>
      <c r="AX45" s="37">
        <f t="shared" si="34"/>
        <v>462</v>
      </c>
      <c r="AY45" s="21" t="s">
        <v>65</v>
      </c>
      <c r="BK45" s="22" t="s">
        <v>57</v>
      </c>
      <c r="BL45" s="75">
        <v>462</v>
      </c>
      <c r="BM45" s="38">
        <v>44281</v>
      </c>
      <c r="BN45" s="76">
        <f t="shared" si="5"/>
        <v>0</v>
      </c>
    </row>
    <row r="46" spans="1:68" ht="30">
      <c r="A46" s="35">
        <v>44285</v>
      </c>
      <c r="B46" s="21" t="s">
        <v>671</v>
      </c>
      <c r="C46" s="39" t="s">
        <v>130</v>
      </c>
      <c r="D46" s="13" t="s">
        <v>6</v>
      </c>
      <c r="E46" s="21" t="s">
        <v>277</v>
      </c>
      <c r="F46" s="120" t="s">
        <v>672</v>
      </c>
      <c r="G46" s="21" t="s">
        <v>278</v>
      </c>
      <c r="H46" s="21" t="s">
        <v>279</v>
      </c>
      <c r="I46" s="21" t="s">
        <v>280</v>
      </c>
      <c r="J46" s="21" t="s">
        <v>281</v>
      </c>
      <c r="V46" s="13">
        <f t="shared" si="29"/>
        <v>0</v>
      </c>
      <c r="Z46" s="13">
        <f t="shared" si="30"/>
        <v>0</v>
      </c>
      <c r="AD46" s="13">
        <f t="shared" si="31"/>
        <v>0</v>
      </c>
      <c r="AH46" s="13">
        <f t="shared" si="32"/>
        <v>0</v>
      </c>
      <c r="AK46" s="22">
        <v>1</v>
      </c>
      <c r="AL46" s="13">
        <v>1</v>
      </c>
      <c r="AM46" s="13">
        <v>1</v>
      </c>
      <c r="AN46" s="13">
        <v>1</v>
      </c>
      <c r="AO46" s="13">
        <v>1</v>
      </c>
      <c r="AP46" s="13">
        <v>1</v>
      </c>
      <c r="AQ46" s="13">
        <v>1</v>
      </c>
      <c r="AR46" s="13">
        <v>1</v>
      </c>
      <c r="AS46" s="13">
        <v>1</v>
      </c>
      <c r="AT46" s="13">
        <v>1</v>
      </c>
      <c r="AU46" s="13">
        <v>1</v>
      </c>
      <c r="AV46" s="13">
        <v>1</v>
      </c>
      <c r="AW46" s="25">
        <v>1</v>
      </c>
      <c r="AX46" s="37">
        <f t="shared" si="34"/>
        <v>264</v>
      </c>
      <c r="BK46" s="22" t="s">
        <v>57</v>
      </c>
      <c r="BL46" s="75">
        <v>264</v>
      </c>
      <c r="BM46" s="38">
        <v>44285</v>
      </c>
      <c r="BN46" s="76">
        <f t="shared" si="5"/>
        <v>0</v>
      </c>
    </row>
    <row r="47" spans="1:68">
      <c r="A47" s="35">
        <v>44285</v>
      </c>
      <c r="B47" s="21" t="s">
        <v>282</v>
      </c>
      <c r="C47" s="39" t="s">
        <v>286</v>
      </c>
      <c r="D47" s="13" t="s">
        <v>6</v>
      </c>
      <c r="E47" s="21" t="s">
        <v>287</v>
      </c>
      <c r="F47" s="120" t="s">
        <v>288</v>
      </c>
      <c r="G47" s="21" t="s">
        <v>289</v>
      </c>
      <c r="H47" s="21" t="s">
        <v>290</v>
      </c>
      <c r="I47" s="21" t="s">
        <v>291</v>
      </c>
      <c r="J47" s="21" t="s">
        <v>292</v>
      </c>
      <c r="R47" s="13">
        <v>1</v>
      </c>
      <c r="V47" s="13">
        <f t="shared" si="29"/>
        <v>0</v>
      </c>
      <c r="Z47" s="13">
        <f t="shared" si="30"/>
        <v>0</v>
      </c>
      <c r="AD47" s="13">
        <f t="shared" si="31"/>
        <v>0</v>
      </c>
      <c r="AH47" s="13">
        <f t="shared" si="32"/>
        <v>0</v>
      </c>
      <c r="AX47" s="37">
        <f t="shared" si="34"/>
        <v>326</v>
      </c>
      <c r="AY47" s="21" t="s">
        <v>283</v>
      </c>
      <c r="BK47" s="22" t="s">
        <v>57</v>
      </c>
      <c r="BL47" s="75">
        <v>326</v>
      </c>
      <c r="BM47" s="38">
        <v>44286</v>
      </c>
      <c r="BN47" s="76">
        <f t="shared" si="5"/>
        <v>0</v>
      </c>
      <c r="BO47" s="21" t="s">
        <v>308</v>
      </c>
    </row>
    <row r="48" spans="1:68">
      <c r="A48" s="35">
        <v>44285</v>
      </c>
      <c r="B48" s="21" t="s">
        <v>283</v>
      </c>
      <c r="C48" s="39" t="s">
        <v>286</v>
      </c>
      <c r="D48" s="13" t="s">
        <v>6</v>
      </c>
      <c r="E48" s="21" t="s">
        <v>287</v>
      </c>
      <c r="F48" s="120" t="s">
        <v>288</v>
      </c>
      <c r="G48" s="21" t="s">
        <v>289</v>
      </c>
      <c r="H48" s="21" t="s">
        <v>290</v>
      </c>
      <c r="I48" s="21" t="s">
        <v>291</v>
      </c>
      <c r="J48" s="21" t="s">
        <v>292</v>
      </c>
      <c r="R48" s="13">
        <v>1</v>
      </c>
      <c r="V48" s="13">
        <f t="shared" si="29"/>
        <v>0</v>
      </c>
      <c r="Z48" s="13">
        <f t="shared" si="30"/>
        <v>0</v>
      </c>
      <c r="AD48" s="13">
        <f t="shared" si="31"/>
        <v>0</v>
      </c>
      <c r="AH48" s="13">
        <f t="shared" si="32"/>
        <v>0</v>
      </c>
      <c r="AX48" s="37">
        <f t="shared" si="34"/>
        <v>326</v>
      </c>
      <c r="AY48" s="21" t="s">
        <v>282</v>
      </c>
      <c r="BK48" s="22" t="s">
        <v>57</v>
      </c>
      <c r="BL48" s="75">
        <v>326</v>
      </c>
      <c r="BM48" s="38">
        <v>44286</v>
      </c>
      <c r="BN48" s="76">
        <f t="shared" si="5"/>
        <v>0</v>
      </c>
      <c r="BO48" s="21" t="s">
        <v>308</v>
      </c>
    </row>
    <row r="49" spans="1:67">
      <c r="A49" s="35">
        <v>44286</v>
      </c>
      <c r="B49" s="21" t="s">
        <v>284</v>
      </c>
      <c r="C49" s="39" t="s">
        <v>148</v>
      </c>
      <c r="D49" s="13" t="s">
        <v>6</v>
      </c>
      <c r="E49" s="21" t="s">
        <v>294</v>
      </c>
      <c r="F49" s="120" t="s">
        <v>295</v>
      </c>
      <c r="G49" s="21" t="s">
        <v>296</v>
      </c>
      <c r="H49" s="21" t="s">
        <v>297</v>
      </c>
      <c r="I49" s="21" t="s">
        <v>298</v>
      </c>
      <c r="J49" s="21" t="s">
        <v>299</v>
      </c>
      <c r="Q49" s="13">
        <v>1</v>
      </c>
      <c r="V49" s="13">
        <f t="shared" si="29"/>
        <v>0</v>
      </c>
      <c r="Z49" s="13">
        <f t="shared" si="30"/>
        <v>0</v>
      </c>
      <c r="AD49" s="13">
        <f t="shared" si="31"/>
        <v>0</v>
      </c>
      <c r="AH49" s="13">
        <f t="shared" si="32"/>
        <v>0</v>
      </c>
      <c r="AX49" s="37">
        <f t="shared" si="34"/>
        <v>462</v>
      </c>
      <c r="AY49" s="21" t="s">
        <v>65</v>
      </c>
      <c r="BJ49" s="21" t="s">
        <v>300</v>
      </c>
      <c r="BK49" s="22" t="s">
        <v>57</v>
      </c>
      <c r="BL49" s="75">
        <v>462</v>
      </c>
      <c r="BM49" s="38">
        <v>44286</v>
      </c>
      <c r="BN49" s="76">
        <f t="shared" si="5"/>
        <v>0</v>
      </c>
    </row>
    <row r="50" spans="1:67" ht="30">
      <c r="A50" s="35">
        <v>44286</v>
      </c>
      <c r="B50" s="21" t="s">
        <v>301</v>
      </c>
      <c r="C50" s="39" t="s">
        <v>302</v>
      </c>
      <c r="D50" s="13" t="s">
        <v>6</v>
      </c>
      <c r="E50" s="21" t="s">
        <v>303</v>
      </c>
      <c r="F50" s="120" t="s">
        <v>670</v>
      </c>
      <c r="G50" s="21" t="s">
        <v>304</v>
      </c>
      <c r="H50" s="21" t="s">
        <v>305</v>
      </c>
      <c r="I50" s="21" t="s">
        <v>306</v>
      </c>
      <c r="J50" s="21" t="s">
        <v>307</v>
      </c>
      <c r="R50" s="13">
        <v>1</v>
      </c>
      <c r="V50" s="13">
        <f t="shared" si="29"/>
        <v>0</v>
      </c>
      <c r="Z50" s="13">
        <f t="shared" si="30"/>
        <v>0</v>
      </c>
      <c r="AD50" s="13">
        <f t="shared" si="31"/>
        <v>0</v>
      </c>
      <c r="AH50" s="13">
        <f t="shared" si="32"/>
        <v>0</v>
      </c>
      <c r="AX50" s="37">
        <f t="shared" si="34"/>
        <v>326</v>
      </c>
      <c r="AY50" s="21" t="s">
        <v>138</v>
      </c>
      <c r="BK50" s="22" t="s">
        <v>57</v>
      </c>
      <c r="BL50" s="75">
        <v>326</v>
      </c>
      <c r="BM50" s="38">
        <v>44316</v>
      </c>
      <c r="BN50" s="76">
        <f t="shared" si="5"/>
        <v>0</v>
      </c>
      <c r="BO50" s="21" t="s">
        <v>638</v>
      </c>
    </row>
    <row r="51" spans="1:67" ht="60">
      <c r="A51" s="35">
        <v>44286</v>
      </c>
      <c r="B51" s="21" t="s">
        <v>309</v>
      </c>
      <c r="C51" s="39" t="s">
        <v>148</v>
      </c>
      <c r="D51" s="13" t="s">
        <v>6</v>
      </c>
      <c r="E51" s="21" t="s">
        <v>310</v>
      </c>
      <c r="F51" s="120" t="s">
        <v>311</v>
      </c>
      <c r="G51" s="21" t="s">
        <v>312</v>
      </c>
      <c r="H51" s="21" t="s">
        <v>313</v>
      </c>
      <c r="I51" s="21" t="s">
        <v>314</v>
      </c>
      <c r="J51" s="21" t="s">
        <v>315</v>
      </c>
      <c r="P51" s="22">
        <v>1</v>
      </c>
      <c r="V51" s="13">
        <f t="shared" si="29"/>
        <v>0</v>
      </c>
      <c r="Z51" s="13">
        <f t="shared" si="30"/>
        <v>0</v>
      </c>
      <c r="AD51" s="13">
        <f t="shared" si="31"/>
        <v>0</v>
      </c>
      <c r="AH51" s="13">
        <f t="shared" si="32"/>
        <v>0</v>
      </c>
      <c r="AX51" s="37">
        <f t="shared" si="34"/>
        <v>442</v>
      </c>
      <c r="AY51" s="21" t="s">
        <v>138</v>
      </c>
      <c r="AZ51" s="21" t="s">
        <v>316</v>
      </c>
      <c r="BF51" s="22">
        <v>1</v>
      </c>
      <c r="BH51" s="13" t="s">
        <v>38</v>
      </c>
      <c r="BI51" s="86" t="s">
        <v>317</v>
      </c>
      <c r="BJ51" s="86" t="s">
        <v>318</v>
      </c>
      <c r="BK51" s="22" t="s">
        <v>57</v>
      </c>
      <c r="BL51" s="75">
        <v>442</v>
      </c>
      <c r="BM51" s="38">
        <v>44286</v>
      </c>
      <c r="BN51" s="76">
        <f t="shared" si="5"/>
        <v>0</v>
      </c>
    </row>
    <row r="52" spans="1:67" ht="30">
      <c r="A52" s="35">
        <v>44296</v>
      </c>
      <c r="B52" s="21" t="s">
        <v>331</v>
      </c>
      <c r="C52" s="39" t="s">
        <v>105</v>
      </c>
      <c r="D52" s="13" t="s">
        <v>6</v>
      </c>
      <c r="E52" s="21" t="s">
        <v>383</v>
      </c>
      <c r="F52" s="120" t="s">
        <v>362</v>
      </c>
      <c r="G52" s="21" t="s">
        <v>363</v>
      </c>
      <c r="H52" s="21" t="s">
        <v>364</v>
      </c>
      <c r="I52" s="21" t="s">
        <v>365</v>
      </c>
      <c r="J52" s="21" t="s">
        <v>366</v>
      </c>
      <c r="Q52" s="13">
        <v>1</v>
      </c>
      <c r="V52" s="13">
        <f t="shared" ref="V52:V55" si="35">U52*$AJ52</f>
        <v>0</v>
      </c>
      <c r="Z52" s="13">
        <f t="shared" ref="Z52:Z55" si="36">Y52*$AJ52</f>
        <v>0</v>
      </c>
      <c r="AD52" s="13">
        <f t="shared" ref="AD52:AD55" si="37">AC52*$AJ52</f>
        <v>0</v>
      </c>
      <c r="AH52" s="13">
        <f t="shared" ref="AH52:AH55" si="38">AG52*$AJ52</f>
        <v>0</v>
      </c>
      <c r="AX52" s="37">
        <f t="shared" si="11"/>
        <v>462</v>
      </c>
      <c r="AY52" s="21" t="s">
        <v>65</v>
      </c>
      <c r="BJ52" s="21" t="s">
        <v>656</v>
      </c>
      <c r="BK52" s="22" t="s">
        <v>57</v>
      </c>
      <c r="BL52" s="75">
        <v>462</v>
      </c>
      <c r="BM52" s="38">
        <v>44292</v>
      </c>
      <c r="BN52" s="76">
        <f t="shared" si="5"/>
        <v>0</v>
      </c>
    </row>
    <row r="53" spans="1:67">
      <c r="A53" s="35">
        <v>44294</v>
      </c>
      <c r="B53" s="21" t="s">
        <v>333</v>
      </c>
      <c r="C53" s="39" t="s">
        <v>105</v>
      </c>
      <c r="D53" s="13" t="s">
        <v>6</v>
      </c>
      <c r="E53" s="21" t="s">
        <v>334</v>
      </c>
      <c r="F53" s="122" t="s">
        <v>335</v>
      </c>
      <c r="H53" s="21" t="s">
        <v>336</v>
      </c>
      <c r="K53" s="22">
        <v>1</v>
      </c>
      <c r="V53" s="13">
        <f t="shared" si="35"/>
        <v>0</v>
      </c>
      <c r="Z53" s="13">
        <f t="shared" si="36"/>
        <v>0</v>
      </c>
      <c r="AD53" s="13">
        <f t="shared" si="37"/>
        <v>0</v>
      </c>
      <c r="AH53" s="13">
        <f t="shared" si="38"/>
        <v>0</v>
      </c>
      <c r="AX53" s="37">
        <f t="shared" si="11"/>
        <v>30</v>
      </c>
      <c r="BK53" s="22" t="s">
        <v>57</v>
      </c>
      <c r="BL53" s="75">
        <v>30</v>
      </c>
      <c r="BM53" s="38">
        <v>44326</v>
      </c>
      <c r="BN53" s="76">
        <f t="shared" si="5"/>
        <v>0</v>
      </c>
    </row>
    <row r="54" spans="1:67">
      <c r="A54" s="35">
        <v>44294</v>
      </c>
      <c r="B54" s="21" t="s">
        <v>337</v>
      </c>
      <c r="C54" s="39" t="s">
        <v>229</v>
      </c>
      <c r="D54" s="13" t="s">
        <v>6</v>
      </c>
      <c r="E54" s="21" t="s">
        <v>338</v>
      </c>
      <c r="F54" s="120" t="s">
        <v>339</v>
      </c>
      <c r="G54" s="21" t="s">
        <v>340</v>
      </c>
      <c r="H54" s="21" t="s">
        <v>341</v>
      </c>
      <c r="I54" s="21" t="s">
        <v>342</v>
      </c>
      <c r="J54" s="21" t="s">
        <v>343</v>
      </c>
      <c r="P54" s="22">
        <v>1</v>
      </c>
      <c r="V54" s="13">
        <f t="shared" si="35"/>
        <v>0</v>
      </c>
      <c r="Z54" s="13">
        <f t="shared" si="36"/>
        <v>0</v>
      </c>
      <c r="AD54" s="13">
        <f t="shared" si="37"/>
        <v>0</v>
      </c>
      <c r="AH54" s="13">
        <f t="shared" si="38"/>
        <v>0</v>
      </c>
      <c r="AX54" s="37">
        <f t="shared" si="11"/>
        <v>442</v>
      </c>
      <c r="AY54" s="21" t="s">
        <v>344</v>
      </c>
      <c r="BK54" s="22" t="s">
        <v>57</v>
      </c>
      <c r="BL54" s="75">
        <v>442</v>
      </c>
      <c r="BM54" s="38">
        <v>44294</v>
      </c>
      <c r="BN54" s="76">
        <f t="shared" si="5"/>
        <v>0</v>
      </c>
    </row>
    <row r="55" spans="1:67" ht="30">
      <c r="A55" s="35">
        <v>44299</v>
      </c>
      <c r="B55" s="21" t="s">
        <v>344</v>
      </c>
      <c r="C55" s="39" t="s">
        <v>157</v>
      </c>
      <c r="D55" s="13" t="s">
        <v>6</v>
      </c>
      <c r="E55" s="21" t="s">
        <v>416</v>
      </c>
      <c r="F55" s="120" t="s">
        <v>417</v>
      </c>
      <c r="G55" s="21" t="s">
        <v>418</v>
      </c>
      <c r="H55" s="21" t="s">
        <v>419</v>
      </c>
      <c r="I55" s="21" t="s">
        <v>420</v>
      </c>
      <c r="J55" s="21" t="s">
        <v>421</v>
      </c>
      <c r="P55" s="22">
        <v>1</v>
      </c>
      <c r="V55" s="13">
        <f t="shared" si="35"/>
        <v>0</v>
      </c>
      <c r="Z55" s="13">
        <f t="shared" si="36"/>
        <v>0</v>
      </c>
      <c r="AD55" s="13">
        <f t="shared" si="37"/>
        <v>0</v>
      </c>
      <c r="AH55" s="13">
        <f t="shared" si="38"/>
        <v>0</v>
      </c>
      <c r="AX55" s="37">
        <f t="shared" si="11"/>
        <v>442</v>
      </c>
      <c r="AY55" s="21" t="s">
        <v>337</v>
      </c>
      <c r="BD55" s="13">
        <v>1</v>
      </c>
      <c r="BK55" s="22" t="s">
        <v>57</v>
      </c>
      <c r="BL55" s="75">
        <v>442</v>
      </c>
      <c r="BM55" s="38">
        <v>44293</v>
      </c>
      <c r="BN55" s="76">
        <f t="shared" si="5"/>
        <v>0</v>
      </c>
    </row>
    <row r="56" spans="1:67">
      <c r="A56" s="35">
        <v>44299</v>
      </c>
      <c r="B56" s="21" t="s">
        <v>345</v>
      </c>
      <c r="C56" s="39" t="s">
        <v>157</v>
      </c>
      <c r="D56" s="13" t="s">
        <v>6</v>
      </c>
      <c r="E56" s="21" t="s">
        <v>416</v>
      </c>
      <c r="F56" s="120" t="s">
        <v>422</v>
      </c>
      <c r="G56" s="21" t="s">
        <v>418</v>
      </c>
      <c r="I56" s="21" t="s">
        <v>344</v>
      </c>
      <c r="J56" s="21" t="s">
        <v>423</v>
      </c>
      <c r="K56" s="22">
        <v>1</v>
      </c>
      <c r="V56" s="13">
        <f t="shared" ref="V56:V60" si="39">U56*$AJ56</f>
        <v>0</v>
      </c>
      <c r="Z56" s="13">
        <f t="shared" ref="Z56:Z60" si="40">Y56*$AJ56</f>
        <v>0</v>
      </c>
      <c r="AD56" s="13">
        <f t="shared" ref="AD56:AD60" si="41">AC56*$AJ56</f>
        <v>0</v>
      </c>
      <c r="AH56" s="13">
        <f t="shared" ref="AH56:AH60" si="42">AG56*$AJ56</f>
        <v>0</v>
      </c>
      <c r="AX56" s="37">
        <f t="shared" si="11"/>
        <v>30</v>
      </c>
      <c r="BK56" s="22" t="s">
        <v>57</v>
      </c>
      <c r="BL56" s="75">
        <v>30</v>
      </c>
      <c r="BM56" s="38">
        <v>44294</v>
      </c>
      <c r="BN56" s="76">
        <f t="shared" si="5"/>
        <v>0</v>
      </c>
    </row>
    <row r="57" spans="1:67">
      <c r="A57" s="35">
        <v>44295</v>
      </c>
      <c r="B57" s="21" t="s">
        <v>346</v>
      </c>
      <c r="C57" s="39" t="s">
        <v>347</v>
      </c>
      <c r="D57" s="13" t="s">
        <v>6</v>
      </c>
      <c r="E57" s="21" t="s">
        <v>348</v>
      </c>
      <c r="F57" s="120" t="s">
        <v>349</v>
      </c>
      <c r="G57" s="21" t="s">
        <v>350</v>
      </c>
      <c r="H57" s="21" t="s">
        <v>351</v>
      </c>
      <c r="I57" s="21" t="s">
        <v>352</v>
      </c>
      <c r="J57" s="21" t="s">
        <v>353</v>
      </c>
      <c r="R57" s="13">
        <v>1</v>
      </c>
      <c r="V57" s="13">
        <f t="shared" si="39"/>
        <v>0</v>
      </c>
      <c r="Z57" s="13">
        <f t="shared" si="40"/>
        <v>0</v>
      </c>
      <c r="AD57" s="13">
        <f t="shared" si="41"/>
        <v>0</v>
      </c>
      <c r="AH57" s="13">
        <f t="shared" si="42"/>
        <v>0</v>
      </c>
      <c r="AX57" s="37">
        <f t="shared" si="11"/>
        <v>326</v>
      </c>
      <c r="AY57" s="21" t="s">
        <v>354</v>
      </c>
      <c r="BK57" s="22" t="s">
        <v>57</v>
      </c>
      <c r="BL57" s="75">
        <v>326</v>
      </c>
      <c r="BM57" s="38">
        <v>44295</v>
      </c>
      <c r="BN57" s="76">
        <f t="shared" si="5"/>
        <v>0</v>
      </c>
      <c r="BO57" s="21" t="s">
        <v>397</v>
      </c>
    </row>
    <row r="58" spans="1:67">
      <c r="A58" s="35">
        <v>44295</v>
      </c>
      <c r="B58" s="21" t="s">
        <v>354</v>
      </c>
      <c r="C58" s="39" t="s">
        <v>347</v>
      </c>
      <c r="D58" s="13" t="s">
        <v>6</v>
      </c>
      <c r="E58" s="21" t="s">
        <v>348</v>
      </c>
      <c r="F58" s="120" t="s">
        <v>349</v>
      </c>
      <c r="G58" s="21" t="s">
        <v>350</v>
      </c>
      <c r="H58" s="21" t="s">
        <v>355</v>
      </c>
      <c r="I58" s="21" t="s">
        <v>352</v>
      </c>
      <c r="J58" s="21" t="s">
        <v>353</v>
      </c>
      <c r="R58" s="13">
        <v>1</v>
      </c>
      <c r="V58" s="13">
        <f t="shared" si="39"/>
        <v>0</v>
      </c>
      <c r="Z58" s="13">
        <f t="shared" si="40"/>
        <v>0</v>
      </c>
      <c r="AD58" s="13">
        <f t="shared" si="41"/>
        <v>0</v>
      </c>
      <c r="AH58" s="13">
        <f t="shared" si="42"/>
        <v>0</v>
      </c>
      <c r="AX58" s="37">
        <f t="shared" si="11"/>
        <v>326</v>
      </c>
      <c r="AY58" s="21" t="s">
        <v>346</v>
      </c>
      <c r="BK58" s="22" t="s">
        <v>57</v>
      </c>
      <c r="BL58" s="75">
        <v>326</v>
      </c>
      <c r="BM58" s="38">
        <v>44295</v>
      </c>
      <c r="BN58" s="76">
        <f t="shared" si="5"/>
        <v>0</v>
      </c>
      <c r="BO58" s="21" t="s">
        <v>397</v>
      </c>
    </row>
    <row r="59" spans="1:67" ht="30">
      <c r="A59" s="35">
        <v>44295</v>
      </c>
      <c r="B59" s="21" t="s">
        <v>356</v>
      </c>
      <c r="C59" s="39" t="s">
        <v>130</v>
      </c>
      <c r="D59" s="13" t="s">
        <v>6</v>
      </c>
      <c r="E59" s="21" t="s">
        <v>357</v>
      </c>
      <c r="F59" s="120" t="s">
        <v>358</v>
      </c>
      <c r="G59" s="21" t="s">
        <v>359</v>
      </c>
      <c r="H59" s="21" t="s">
        <v>360</v>
      </c>
      <c r="I59" s="21" t="s">
        <v>361</v>
      </c>
      <c r="J59" s="21" t="s">
        <v>359</v>
      </c>
      <c r="V59" s="13">
        <f t="shared" si="39"/>
        <v>0</v>
      </c>
      <c r="Z59" s="13">
        <f t="shared" si="40"/>
        <v>0</v>
      </c>
      <c r="AD59" s="13">
        <f t="shared" si="41"/>
        <v>0</v>
      </c>
      <c r="AH59" s="13">
        <f t="shared" si="42"/>
        <v>0</v>
      </c>
      <c r="AK59" s="22">
        <v>1</v>
      </c>
      <c r="AL59" s="13">
        <v>1</v>
      </c>
      <c r="AM59" s="13">
        <v>1</v>
      </c>
      <c r="AN59" s="13">
        <v>1</v>
      </c>
      <c r="AO59" s="13">
        <v>1</v>
      </c>
      <c r="AP59" s="13">
        <v>1</v>
      </c>
      <c r="AQ59" s="13">
        <v>1</v>
      </c>
      <c r="AR59" s="13">
        <v>1</v>
      </c>
      <c r="AS59" s="13">
        <v>1</v>
      </c>
      <c r="AT59" s="13">
        <v>1</v>
      </c>
      <c r="AU59" s="13">
        <v>1</v>
      </c>
      <c r="AV59" s="13">
        <v>1</v>
      </c>
      <c r="AW59" s="25">
        <v>1</v>
      </c>
      <c r="AX59" s="37">
        <f t="shared" si="11"/>
        <v>264</v>
      </c>
      <c r="BK59" s="22" t="s">
        <v>57</v>
      </c>
      <c r="BL59" s="75">
        <v>264</v>
      </c>
      <c r="BM59" s="38">
        <v>44295</v>
      </c>
      <c r="BN59" s="76">
        <f t="shared" si="5"/>
        <v>0</v>
      </c>
    </row>
    <row r="60" spans="1:67" ht="30">
      <c r="A60" s="35">
        <v>44296</v>
      </c>
      <c r="B60" s="21" t="s">
        <v>374</v>
      </c>
      <c r="C60" s="39" t="s">
        <v>375</v>
      </c>
      <c r="D60" s="13" t="s">
        <v>6</v>
      </c>
      <c r="E60" s="21" t="s">
        <v>376</v>
      </c>
      <c r="F60" s="120" t="s">
        <v>377</v>
      </c>
      <c r="G60" s="21" t="s">
        <v>378</v>
      </c>
      <c r="H60" s="21" t="s">
        <v>379</v>
      </c>
      <c r="I60" s="21" t="s">
        <v>380</v>
      </c>
      <c r="J60" s="21" t="s">
        <v>381</v>
      </c>
      <c r="S60" s="13">
        <v>1</v>
      </c>
      <c r="V60" s="13">
        <f t="shared" si="39"/>
        <v>0</v>
      </c>
      <c r="Z60" s="13">
        <f t="shared" si="40"/>
        <v>0</v>
      </c>
      <c r="AD60" s="13">
        <f t="shared" si="41"/>
        <v>0</v>
      </c>
      <c r="AH60" s="13">
        <f t="shared" si="42"/>
        <v>0</v>
      </c>
      <c r="AX60" s="37">
        <f t="shared" si="11"/>
        <v>341</v>
      </c>
      <c r="AY60" s="21" t="s">
        <v>65</v>
      </c>
      <c r="BK60" s="22" t="s">
        <v>57</v>
      </c>
      <c r="BL60" s="75">
        <v>341</v>
      </c>
      <c r="BM60" s="38">
        <v>44300</v>
      </c>
      <c r="BN60" s="76">
        <f t="shared" si="5"/>
        <v>0</v>
      </c>
    </row>
    <row r="61" spans="1:67" ht="45">
      <c r="A61" s="35">
        <v>44298</v>
      </c>
      <c r="B61" s="21" t="s">
        <v>384</v>
      </c>
      <c r="C61" s="39" t="s">
        <v>105</v>
      </c>
      <c r="D61" s="13" t="s">
        <v>209</v>
      </c>
      <c r="E61" s="21" t="s">
        <v>385</v>
      </c>
      <c r="F61" s="120" t="s">
        <v>726</v>
      </c>
      <c r="G61" s="21" t="s">
        <v>386</v>
      </c>
      <c r="H61" s="21" t="s">
        <v>387</v>
      </c>
      <c r="I61" s="21" t="s">
        <v>388</v>
      </c>
      <c r="J61" s="21" t="s">
        <v>389</v>
      </c>
      <c r="V61" s="13">
        <f t="shared" ref="V61:V78" si="43">U61*$AJ61</f>
        <v>0</v>
      </c>
      <c r="Z61" s="13">
        <f t="shared" ref="Z61:Z78" si="44">Y61*$AJ61</f>
        <v>0</v>
      </c>
      <c r="AD61" s="13">
        <f t="shared" ref="AD61:AD78" si="45">AC61*$AJ61</f>
        <v>0</v>
      </c>
      <c r="AH61" s="13">
        <f t="shared" ref="AH61:AH78" si="46">AG61*$AJ61</f>
        <v>0</v>
      </c>
      <c r="AX61" s="37">
        <f t="shared" si="11"/>
        <v>0</v>
      </c>
      <c r="AY61" s="21" t="s">
        <v>65</v>
      </c>
      <c r="BF61" s="22">
        <v>1</v>
      </c>
      <c r="BH61" s="13" t="s">
        <v>38</v>
      </c>
      <c r="BI61" s="86">
        <v>0.46875</v>
      </c>
      <c r="BK61" s="22" t="s">
        <v>57</v>
      </c>
      <c r="BL61" s="75">
        <v>0</v>
      </c>
      <c r="BM61" s="38">
        <v>44298</v>
      </c>
      <c r="BN61" s="76">
        <f t="shared" si="5"/>
        <v>0</v>
      </c>
      <c r="BO61" s="21" t="s">
        <v>738</v>
      </c>
    </row>
    <row r="62" spans="1:67">
      <c r="AX62" s="37"/>
      <c r="BL62" s="75"/>
      <c r="BM62" s="38"/>
      <c r="BN62" s="76">
        <f t="shared" si="5"/>
        <v>0</v>
      </c>
    </row>
    <row r="63" spans="1:67" ht="30">
      <c r="A63" s="35">
        <v>44298</v>
      </c>
      <c r="B63" s="21" t="s">
        <v>390</v>
      </c>
      <c r="C63" s="39" t="s">
        <v>4</v>
      </c>
      <c r="D63" s="13" t="s">
        <v>6</v>
      </c>
      <c r="E63" s="21" t="s">
        <v>391</v>
      </c>
      <c r="F63" s="120" t="s">
        <v>392</v>
      </c>
      <c r="G63" s="21" t="s">
        <v>393</v>
      </c>
      <c r="H63" s="21" t="s">
        <v>394</v>
      </c>
      <c r="I63" s="21" t="s">
        <v>395</v>
      </c>
      <c r="J63" s="21" t="s">
        <v>396</v>
      </c>
      <c r="V63" s="13">
        <f t="shared" si="43"/>
        <v>0</v>
      </c>
      <c r="Z63" s="13">
        <f t="shared" si="44"/>
        <v>0</v>
      </c>
      <c r="AD63" s="13">
        <f t="shared" si="45"/>
        <v>0</v>
      </c>
      <c r="AH63" s="13">
        <f t="shared" si="46"/>
        <v>0</v>
      </c>
      <c r="AK63" s="22">
        <v>1</v>
      </c>
      <c r="AL63" s="13">
        <v>1</v>
      </c>
      <c r="AM63" s="13">
        <v>1</v>
      </c>
      <c r="AN63" s="13">
        <v>1</v>
      </c>
      <c r="AO63" s="13">
        <v>1</v>
      </c>
      <c r="AP63" s="13">
        <v>1</v>
      </c>
      <c r="AQ63" s="13">
        <v>1</v>
      </c>
      <c r="AR63" s="13">
        <v>1</v>
      </c>
      <c r="AS63" s="13">
        <v>1</v>
      </c>
      <c r="AT63" s="13">
        <v>1</v>
      </c>
      <c r="AU63" s="13">
        <v>1</v>
      </c>
      <c r="AV63" s="13">
        <v>1</v>
      </c>
      <c r="AW63" s="25">
        <v>1</v>
      </c>
      <c r="AX63" s="37">
        <f t="shared" si="11"/>
        <v>264</v>
      </c>
      <c r="BK63" s="22" t="s">
        <v>57</v>
      </c>
      <c r="BL63" s="75">
        <v>264</v>
      </c>
      <c r="BM63" s="38">
        <v>44298</v>
      </c>
      <c r="BN63" s="76">
        <f t="shared" si="5"/>
        <v>0</v>
      </c>
    </row>
    <row r="64" spans="1:67" ht="30">
      <c r="A64" s="35">
        <v>44298</v>
      </c>
      <c r="B64" s="21" t="s">
        <v>399</v>
      </c>
      <c r="C64" s="39" t="s">
        <v>229</v>
      </c>
      <c r="D64" s="13" t="s">
        <v>6</v>
      </c>
      <c r="E64" s="21" t="s">
        <v>401</v>
      </c>
      <c r="F64" s="120" t="s">
        <v>402</v>
      </c>
      <c r="G64" s="21" t="s">
        <v>403</v>
      </c>
      <c r="H64" s="21" t="s">
        <v>404</v>
      </c>
      <c r="I64" s="21" t="s">
        <v>400</v>
      </c>
      <c r="J64" s="21" t="s">
        <v>405</v>
      </c>
      <c r="V64" s="13">
        <f t="shared" si="43"/>
        <v>0</v>
      </c>
      <c r="Z64" s="13">
        <f t="shared" si="44"/>
        <v>0</v>
      </c>
      <c r="AD64" s="13">
        <f t="shared" si="45"/>
        <v>0</v>
      </c>
      <c r="AH64" s="13">
        <f t="shared" si="46"/>
        <v>0</v>
      </c>
      <c r="AK64" s="22">
        <v>1</v>
      </c>
      <c r="AL64" s="13">
        <v>1</v>
      </c>
      <c r="AM64" s="13">
        <v>1</v>
      </c>
      <c r="AN64" s="13">
        <v>1</v>
      </c>
      <c r="AO64" s="13">
        <v>1</v>
      </c>
      <c r="AP64" s="13">
        <v>1</v>
      </c>
      <c r="AQ64" s="13">
        <v>1</v>
      </c>
      <c r="AR64" s="13">
        <v>1</v>
      </c>
      <c r="AS64" s="13">
        <v>1</v>
      </c>
      <c r="AT64" s="13">
        <v>1</v>
      </c>
      <c r="AU64" s="13">
        <v>1</v>
      </c>
      <c r="AV64" s="13">
        <v>1</v>
      </c>
      <c r="AW64" s="25">
        <v>1</v>
      </c>
      <c r="AX64" s="37">
        <f t="shared" si="11"/>
        <v>264</v>
      </c>
      <c r="BK64" s="22" t="s">
        <v>57</v>
      </c>
      <c r="BL64" s="75">
        <v>264</v>
      </c>
      <c r="BM64" s="38">
        <v>44298</v>
      </c>
      <c r="BN64" s="76">
        <f t="shared" si="5"/>
        <v>0</v>
      </c>
      <c r="BO64" s="21" t="s">
        <v>415</v>
      </c>
    </row>
    <row r="65" spans="1:68" ht="30">
      <c r="A65" s="35">
        <v>44298</v>
      </c>
      <c r="B65" s="21" t="s">
        <v>400</v>
      </c>
      <c r="C65" s="39" t="s">
        <v>229</v>
      </c>
      <c r="D65" s="13" t="s">
        <v>6</v>
      </c>
      <c r="E65" s="21" t="s">
        <v>401</v>
      </c>
      <c r="F65" s="120" t="s">
        <v>406</v>
      </c>
      <c r="G65" s="21" t="s">
        <v>403</v>
      </c>
      <c r="H65" s="21" t="s">
        <v>405</v>
      </c>
      <c r="I65" s="21" t="s">
        <v>399</v>
      </c>
      <c r="J65" s="21" t="s">
        <v>404</v>
      </c>
      <c r="V65" s="13">
        <f t="shared" si="43"/>
        <v>0</v>
      </c>
      <c r="Z65" s="13">
        <f t="shared" si="44"/>
        <v>0</v>
      </c>
      <c r="AD65" s="13">
        <f t="shared" si="45"/>
        <v>0</v>
      </c>
      <c r="AH65" s="13">
        <f t="shared" si="46"/>
        <v>0</v>
      </c>
      <c r="AK65" s="22">
        <v>1</v>
      </c>
      <c r="AL65" s="13">
        <v>1</v>
      </c>
      <c r="AM65" s="13">
        <v>1</v>
      </c>
      <c r="AN65" s="13">
        <v>1</v>
      </c>
      <c r="AO65" s="13">
        <v>1</v>
      </c>
      <c r="AP65" s="13">
        <v>1</v>
      </c>
      <c r="AQ65" s="13">
        <v>1</v>
      </c>
      <c r="AR65" s="13">
        <v>1</v>
      </c>
      <c r="AS65" s="13">
        <v>1</v>
      </c>
      <c r="AT65" s="13">
        <v>1</v>
      </c>
      <c r="AU65" s="13">
        <v>1</v>
      </c>
      <c r="AV65" s="13">
        <v>1</v>
      </c>
      <c r="AW65" s="25">
        <v>1</v>
      </c>
      <c r="AX65" s="37">
        <f t="shared" ref="AX65" si="47">SUMPRODUCT(K$8:AW$8,K65:AW65)</f>
        <v>264</v>
      </c>
      <c r="BK65" s="22" t="s">
        <v>57</v>
      </c>
      <c r="BL65" s="75">
        <v>264</v>
      </c>
      <c r="BM65" s="38">
        <v>44298</v>
      </c>
      <c r="BN65" s="76">
        <f t="shared" si="5"/>
        <v>0</v>
      </c>
      <c r="BO65" s="21" t="s">
        <v>415</v>
      </c>
    </row>
    <row r="66" spans="1:68" ht="45">
      <c r="A66" s="35">
        <v>44299</v>
      </c>
      <c r="B66" s="21" t="s">
        <v>407</v>
      </c>
      <c r="C66" s="39" t="s">
        <v>105</v>
      </c>
      <c r="D66" s="13" t="s">
        <v>6</v>
      </c>
      <c r="E66" s="21" t="s">
        <v>408</v>
      </c>
      <c r="F66" s="120" t="s">
        <v>409</v>
      </c>
      <c r="G66" s="21" t="s">
        <v>410</v>
      </c>
      <c r="H66" s="21" t="s">
        <v>411</v>
      </c>
      <c r="I66" s="21" t="s">
        <v>413</v>
      </c>
      <c r="J66" s="21" t="s">
        <v>412</v>
      </c>
      <c r="K66" s="22">
        <v>1</v>
      </c>
      <c r="V66" s="13">
        <f t="shared" si="43"/>
        <v>0</v>
      </c>
      <c r="Z66" s="13">
        <f t="shared" si="44"/>
        <v>0</v>
      </c>
      <c r="AD66" s="13">
        <f t="shared" si="45"/>
        <v>0</v>
      </c>
      <c r="AH66" s="13">
        <f t="shared" si="46"/>
        <v>0</v>
      </c>
      <c r="AX66" s="37">
        <f t="shared" si="11"/>
        <v>30</v>
      </c>
      <c r="AY66" s="21" t="s">
        <v>414</v>
      </c>
      <c r="BD66" s="13">
        <v>1</v>
      </c>
      <c r="BF66" s="22">
        <v>1</v>
      </c>
      <c r="BH66" s="13" t="s">
        <v>38</v>
      </c>
      <c r="BI66" s="86">
        <v>0.5625</v>
      </c>
      <c r="BK66" s="22" t="s">
        <v>57</v>
      </c>
      <c r="BL66" s="75">
        <v>30</v>
      </c>
      <c r="BM66" s="38">
        <v>44300</v>
      </c>
      <c r="BN66" s="76">
        <f t="shared" si="5"/>
        <v>0</v>
      </c>
      <c r="BO66" s="21" t="s">
        <v>734</v>
      </c>
    </row>
    <row r="67" spans="1:68" ht="30">
      <c r="A67" s="35">
        <v>44300</v>
      </c>
      <c r="B67" s="21" t="s">
        <v>424</v>
      </c>
      <c r="C67" s="39" t="s">
        <v>425</v>
      </c>
      <c r="D67" s="13" t="s">
        <v>6</v>
      </c>
      <c r="E67" s="21" t="s">
        <v>426</v>
      </c>
      <c r="F67" s="120" t="s">
        <v>427</v>
      </c>
      <c r="G67" s="21" t="s">
        <v>428</v>
      </c>
      <c r="H67" s="21" t="s">
        <v>429</v>
      </c>
      <c r="I67" s="21" t="s">
        <v>430</v>
      </c>
      <c r="J67" s="21" t="s">
        <v>431</v>
      </c>
      <c r="K67" s="22">
        <v>1</v>
      </c>
      <c r="V67" s="13">
        <f t="shared" si="43"/>
        <v>0</v>
      </c>
      <c r="Z67" s="13">
        <f t="shared" si="44"/>
        <v>0</v>
      </c>
      <c r="AD67" s="13">
        <f t="shared" si="45"/>
        <v>0</v>
      </c>
      <c r="AH67" s="13">
        <f t="shared" si="46"/>
        <v>0</v>
      </c>
      <c r="AX67" s="37">
        <f t="shared" si="11"/>
        <v>30</v>
      </c>
      <c r="AY67" s="21" t="s">
        <v>138</v>
      </c>
      <c r="BC67" s="13">
        <v>1</v>
      </c>
      <c r="BD67" s="13">
        <v>1</v>
      </c>
      <c r="BJ67" s="21" t="s">
        <v>432</v>
      </c>
      <c r="BK67" s="22" t="s">
        <v>57</v>
      </c>
      <c r="BL67" s="75">
        <v>30</v>
      </c>
      <c r="BM67" s="38">
        <v>44326</v>
      </c>
      <c r="BN67" s="76">
        <f t="shared" si="5"/>
        <v>0</v>
      </c>
      <c r="BO67" s="21" t="s">
        <v>732</v>
      </c>
    </row>
    <row r="68" spans="1:68">
      <c r="A68" s="35">
        <v>44301</v>
      </c>
      <c r="B68" s="21" t="s">
        <v>414</v>
      </c>
      <c r="C68" s="39" t="s">
        <v>157</v>
      </c>
      <c r="D68" s="13" t="s">
        <v>6</v>
      </c>
      <c r="E68" s="21" t="s">
        <v>433</v>
      </c>
      <c r="F68" s="120" t="s">
        <v>434</v>
      </c>
      <c r="G68" s="21" t="s">
        <v>435</v>
      </c>
      <c r="H68" s="21" t="s">
        <v>436</v>
      </c>
      <c r="I68" s="21" t="s">
        <v>437</v>
      </c>
      <c r="J68" s="21" t="s">
        <v>438</v>
      </c>
      <c r="P68" s="22">
        <v>1</v>
      </c>
      <c r="V68" s="13">
        <f t="shared" si="43"/>
        <v>0</v>
      </c>
      <c r="Z68" s="13">
        <f t="shared" si="44"/>
        <v>0</v>
      </c>
      <c r="AD68" s="13">
        <f t="shared" si="45"/>
        <v>0</v>
      </c>
      <c r="AH68" s="13">
        <f t="shared" si="46"/>
        <v>0</v>
      </c>
      <c r="AX68" s="37">
        <f t="shared" si="11"/>
        <v>442</v>
      </c>
      <c r="AY68" s="21" t="s">
        <v>407</v>
      </c>
      <c r="BK68" s="22" t="s">
        <v>57</v>
      </c>
      <c r="BL68" s="75">
        <v>442</v>
      </c>
      <c r="BM68" s="38">
        <v>44300</v>
      </c>
      <c r="BN68" s="76">
        <f t="shared" si="5"/>
        <v>0</v>
      </c>
    </row>
    <row r="69" spans="1:68" ht="45">
      <c r="A69" s="35">
        <v>44301</v>
      </c>
      <c r="B69" s="21" t="s">
        <v>439</v>
      </c>
      <c r="C69" s="39" t="s">
        <v>441</v>
      </c>
      <c r="D69" s="13" t="s">
        <v>6</v>
      </c>
      <c r="E69" s="21" t="s">
        <v>442</v>
      </c>
      <c r="F69" s="120" t="s">
        <v>443</v>
      </c>
      <c r="G69" s="21" t="s">
        <v>444</v>
      </c>
      <c r="H69" s="21" t="s">
        <v>445</v>
      </c>
      <c r="I69" s="21" t="s">
        <v>446</v>
      </c>
      <c r="J69" s="21" t="s">
        <v>447</v>
      </c>
      <c r="K69" s="22">
        <v>1</v>
      </c>
      <c r="V69" s="13">
        <f t="shared" si="43"/>
        <v>0</v>
      </c>
      <c r="Z69" s="13">
        <f t="shared" si="44"/>
        <v>0</v>
      </c>
      <c r="AD69" s="13">
        <f t="shared" si="45"/>
        <v>0</v>
      </c>
      <c r="AH69" s="13">
        <f t="shared" si="46"/>
        <v>0</v>
      </c>
      <c r="AX69" s="37">
        <f t="shared" si="11"/>
        <v>30</v>
      </c>
      <c r="BK69" s="22" t="s">
        <v>440</v>
      </c>
      <c r="BL69" s="75">
        <v>30</v>
      </c>
      <c r="BM69" s="38">
        <v>44301</v>
      </c>
      <c r="BN69" s="76">
        <f t="shared" si="5"/>
        <v>0</v>
      </c>
      <c r="BO69" s="21" t="s">
        <v>663</v>
      </c>
    </row>
    <row r="70" spans="1:68">
      <c r="A70" s="35">
        <v>44301</v>
      </c>
      <c r="B70" s="21" t="s">
        <v>453</v>
      </c>
      <c r="C70" s="39" t="s">
        <v>157</v>
      </c>
      <c r="D70" s="13" t="s">
        <v>6</v>
      </c>
      <c r="E70" s="21" t="s">
        <v>448</v>
      </c>
      <c r="F70" s="120" t="s">
        <v>449</v>
      </c>
      <c r="G70" s="21" t="s">
        <v>450</v>
      </c>
      <c r="I70" s="21" t="s">
        <v>451</v>
      </c>
      <c r="J70" s="21" t="s">
        <v>452</v>
      </c>
      <c r="S70" s="13">
        <v>1</v>
      </c>
      <c r="V70" s="13">
        <f t="shared" si="43"/>
        <v>0</v>
      </c>
      <c r="Z70" s="13">
        <f t="shared" si="44"/>
        <v>0</v>
      </c>
      <c r="AD70" s="13">
        <f t="shared" si="45"/>
        <v>0</v>
      </c>
      <c r="AH70" s="13">
        <f t="shared" si="46"/>
        <v>0</v>
      </c>
      <c r="AX70" s="37">
        <f t="shared" si="11"/>
        <v>341</v>
      </c>
      <c r="AY70" s="21" t="s">
        <v>65</v>
      </c>
      <c r="BK70" s="22" t="s">
        <v>57</v>
      </c>
      <c r="BL70" s="75">
        <v>341</v>
      </c>
      <c r="BM70" s="38">
        <v>44298</v>
      </c>
      <c r="BN70" s="76">
        <f t="shared" si="5"/>
        <v>0</v>
      </c>
    </row>
    <row r="71" spans="1:68" ht="60">
      <c r="A71" s="35">
        <v>44301</v>
      </c>
      <c r="B71" s="21" t="s">
        <v>454</v>
      </c>
      <c r="C71" s="39" t="s">
        <v>455</v>
      </c>
      <c r="D71" s="13" t="s">
        <v>6</v>
      </c>
      <c r="E71" s="21" t="s">
        <v>456</v>
      </c>
      <c r="F71" s="120" t="s">
        <v>457</v>
      </c>
      <c r="G71" s="21" t="s">
        <v>458</v>
      </c>
      <c r="H71" s="21" t="s">
        <v>459</v>
      </c>
      <c r="I71" s="21" t="s">
        <v>460</v>
      </c>
      <c r="J71" s="21" t="s">
        <v>461</v>
      </c>
      <c r="S71" s="13">
        <v>1</v>
      </c>
      <c r="V71" s="13">
        <f t="shared" si="43"/>
        <v>0</v>
      </c>
      <c r="Z71" s="13">
        <f t="shared" si="44"/>
        <v>0</v>
      </c>
      <c r="AD71" s="13">
        <f t="shared" si="45"/>
        <v>0</v>
      </c>
      <c r="AH71" s="13">
        <f t="shared" si="46"/>
        <v>0</v>
      </c>
      <c r="AX71" s="37">
        <f t="shared" si="11"/>
        <v>341</v>
      </c>
      <c r="AY71" s="21" t="s">
        <v>65</v>
      </c>
      <c r="BB71" s="13" t="s">
        <v>641</v>
      </c>
      <c r="BE71" s="21" t="s">
        <v>640</v>
      </c>
      <c r="BK71" s="22" t="s">
        <v>57</v>
      </c>
      <c r="BL71" s="75">
        <v>341</v>
      </c>
      <c r="BM71" s="38">
        <v>44302</v>
      </c>
      <c r="BN71" s="76">
        <f t="shared" si="5"/>
        <v>0</v>
      </c>
    </row>
    <row r="72" spans="1:68" ht="45">
      <c r="A72" s="35">
        <v>44302</v>
      </c>
      <c r="B72" s="21" t="s">
        <v>462</v>
      </c>
      <c r="C72" s="39" t="s">
        <v>130</v>
      </c>
      <c r="D72" s="13" t="s">
        <v>6</v>
      </c>
      <c r="E72" s="21" t="s">
        <v>463</v>
      </c>
      <c r="F72" s="120" t="s">
        <v>464</v>
      </c>
      <c r="G72" s="21" t="s">
        <v>476</v>
      </c>
      <c r="I72" s="21" t="s">
        <v>477</v>
      </c>
      <c r="J72" s="21" t="s">
        <v>478</v>
      </c>
      <c r="V72" s="13">
        <f t="shared" si="43"/>
        <v>0</v>
      </c>
      <c r="Z72" s="13">
        <f t="shared" si="44"/>
        <v>0</v>
      </c>
      <c r="AD72" s="13">
        <f t="shared" si="45"/>
        <v>0</v>
      </c>
      <c r="AH72" s="13">
        <f t="shared" si="46"/>
        <v>0</v>
      </c>
      <c r="AN72" s="13">
        <v>1</v>
      </c>
      <c r="AS72" s="13">
        <v>1</v>
      </c>
      <c r="AX72" s="37">
        <f t="shared" si="11"/>
        <v>40</v>
      </c>
      <c r="BK72" s="22" t="s">
        <v>57</v>
      </c>
      <c r="BL72" s="75">
        <v>40</v>
      </c>
      <c r="BM72" s="38">
        <v>44302</v>
      </c>
      <c r="BN72" s="76">
        <f t="shared" si="5"/>
        <v>0</v>
      </c>
    </row>
    <row r="73" spans="1:68" ht="30">
      <c r="A73" s="35">
        <v>44302</v>
      </c>
      <c r="B73" s="21" t="s">
        <v>465</v>
      </c>
      <c r="C73" s="39" t="s">
        <v>130</v>
      </c>
      <c r="D73" s="13" t="s">
        <v>6</v>
      </c>
      <c r="E73" s="21" t="s">
        <v>466</v>
      </c>
      <c r="F73" s="120" t="s">
        <v>467</v>
      </c>
      <c r="H73" s="21" t="s">
        <v>475</v>
      </c>
      <c r="V73" s="13">
        <f t="shared" si="43"/>
        <v>0</v>
      </c>
      <c r="Z73" s="13">
        <f t="shared" si="44"/>
        <v>0</v>
      </c>
      <c r="AD73" s="13">
        <f t="shared" si="45"/>
        <v>0</v>
      </c>
      <c r="AH73" s="13">
        <f t="shared" si="46"/>
        <v>0</v>
      </c>
      <c r="AN73" s="13">
        <v>1</v>
      </c>
      <c r="AO73" s="13">
        <v>1</v>
      </c>
      <c r="AP73" s="13">
        <v>1</v>
      </c>
      <c r="AX73" s="37">
        <f t="shared" si="11"/>
        <v>66</v>
      </c>
      <c r="BK73" s="22" t="s">
        <v>57</v>
      </c>
      <c r="BL73" s="75">
        <v>66</v>
      </c>
      <c r="BM73" s="38">
        <v>44327</v>
      </c>
      <c r="BN73" s="76">
        <f t="shared" si="5"/>
        <v>0</v>
      </c>
      <c r="BO73" s="21" t="s">
        <v>737</v>
      </c>
    </row>
    <row r="74" spans="1:68" ht="30">
      <c r="A74" s="35">
        <v>44302</v>
      </c>
      <c r="B74" s="21" t="s">
        <v>468</v>
      </c>
      <c r="C74" s="39" t="s">
        <v>130</v>
      </c>
      <c r="E74" s="21" t="s">
        <v>469</v>
      </c>
      <c r="F74" s="120" t="s">
        <v>470</v>
      </c>
      <c r="H74" s="21" t="s">
        <v>474</v>
      </c>
      <c r="I74" s="21" t="s">
        <v>465</v>
      </c>
      <c r="J74" s="21" t="s">
        <v>475</v>
      </c>
      <c r="V74" s="13">
        <f t="shared" si="43"/>
        <v>0</v>
      </c>
      <c r="Z74" s="13">
        <f t="shared" si="44"/>
        <v>0</v>
      </c>
      <c r="AD74" s="13">
        <f t="shared" si="45"/>
        <v>0</v>
      </c>
      <c r="AH74" s="13">
        <f t="shared" si="46"/>
        <v>0</v>
      </c>
      <c r="AN74" s="13">
        <v>1</v>
      </c>
      <c r="AO74" s="13">
        <v>1</v>
      </c>
      <c r="AP74" s="13">
        <v>1</v>
      </c>
      <c r="AX74" s="37">
        <f t="shared" si="11"/>
        <v>66</v>
      </c>
      <c r="BC74" s="13">
        <v>1</v>
      </c>
      <c r="BK74" s="22" t="s">
        <v>57</v>
      </c>
      <c r="BL74" s="75">
        <v>66</v>
      </c>
      <c r="BM74" s="38">
        <v>44327</v>
      </c>
      <c r="BN74" s="76">
        <f t="shared" si="5"/>
        <v>0</v>
      </c>
      <c r="BO74" s="21" t="s">
        <v>737</v>
      </c>
    </row>
    <row r="75" spans="1:68" ht="30">
      <c r="A75" s="35">
        <v>44302</v>
      </c>
      <c r="B75" s="21" t="s">
        <v>683</v>
      </c>
      <c r="E75" s="21" t="s">
        <v>471</v>
      </c>
      <c r="F75" s="120" t="s">
        <v>472</v>
      </c>
      <c r="H75" s="21" t="s">
        <v>473</v>
      </c>
      <c r="V75" s="13">
        <f t="shared" si="43"/>
        <v>0</v>
      </c>
      <c r="Z75" s="13">
        <f t="shared" si="44"/>
        <v>0</v>
      </c>
      <c r="AD75" s="13">
        <f t="shared" si="45"/>
        <v>0</v>
      </c>
      <c r="AH75" s="13">
        <f t="shared" si="46"/>
        <v>0</v>
      </c>
      <c r="AN75" s="13">
        <v>1</v>
      </c>
      <c r="AO75" s="13">
        <v>1</v>
      </c>
      <c r="AP75" s="13">
        <v>1</v>
      </c>
      <c r="AX75" s="37">
        <f t="shared" si="11"/>
        <v>66</v>
      </c>
      <c r="BD75" s="13">
        <v>1</v>
      </c>
      <c r="BK75" s="22" t="s">
        <v>57</v>
      </c>
      <c r="BL75" s="75">
        <v>66</v>
      </c>
      <c r="BM75" s="38">
        <v>44327</v>
      </c>
      <c r="BN75" s="76">
        <f t="shared" ref="BN75:BN114" si="48">AX75-BL75+BP75</f>
        <v>0</v>
      </c>
      <c r="BO75" s="21" t="s">
        <v>737</v>
      </c>
    </row>
    <row r="76" spans="1:68" ht="45">
      <c r="A76" s="35">
        <v>44302</v>
      </c>
      <c r="B76" s="21" t="s">
        <v>479</v>
      </c>
      <c r="C76" s="39" t="s">
        <v>130</v>
      </c>
      <c r="D76" s="13" t="s">
        <v>6</v>
      </c>
      <c r="E76" s="21" t="s">
        <v>480</v>
      </c>
      <c r="F76" s="120" t="s">
        <v>481</v>
      </c>
      <c r="G76" s="21" t="s">
        <v>482</v>
      </c>
      <c r="H76" s="21" t="s">
        <v>483</v>
      </c>
      <c r="I76" s="21" t="s">
        <v>484</v>
      </c>
      <c r="J76" s="21" t="s">
        <v>485</v>
      </c>
      <c r="V76" s="13">
        <f t="shared" si="43"/>
        <v>0</v>
      </c>
      <c r="Z76" s="13">
        <f t="shared" si="44"/>
        <v>0</v>
      </c>
      <c r="AD76" s="13">
        <f t="shared" si="45"/>
        <v>0</v>
      </c>
      <c r="AH76" s="13">
        <f t="shared" si="46"/>
        <v>0</v>
      </c>
      <c r="AN76" s="13">
        <v>1</v>
      </c>
      <c r="AO76" s="13">
        <v>1</v>
      </c>
      <c r="AP76" s="13">
        <v>1</v>
      </c>
      <c r="AQ76" s="13">
        <v>1</v>
      </c>
      <c r="AR76" s="13">
        <v>1</v>
      </c>
      <c r="AS76" s="13">
        <v>1</v>
      </c>
      <c r="AT76" s="13">
        <v>1</v>
      </c>
      <c r="AU76" s="13">
        <v>1</v>
      </c>
      <c r="AV76" s="13">
        <v>1</v>
      </c>
      <c r="AW76" s="25">
        <v>1</v>
      </c>
      <c r="AX76" s="37">
        <f t="shared" si="11"/>
        <v>208</v>
      </c>
      <c r="BA76" s="13">
        <v>1</v>
      </c>
      <c r="BB76" s="21" t="s">
        <v>486</v>
      </c>
      <c r="BD76" s="13">
        <v>1</v>
      </c>
      <c r="BK76" s="22" t="s">
        <v>440</v>
      </c>
      <c r="BL76" s="75">
        <v>208</v>
      </c>
      <c r="BM76" s="38">
        <v>44302</v>
      </c>
      <c r="BN76" s="76">
        <f t="shared" si="48"/>
        <v>0</v>
      </c>
      <c r="BO76" s="21" t="s">
        <v>663</v>
      </c>
    </row>
    <row r="77" spans="1:68" ht="30">
      <c r="A77" s="35">
        <v>44302</v>
      </c>
      <c r="B77" s="21" t="s">
        <v>487</v>
      </c>
      <c r="C77" s="39" t="s">
        <v>130</v>
      </c>
      <c r="D77" s="13" t="s">
        <v>6</v>
      </c>
      <c r="E77" s="21" t="s">
        <v>488</v>
      </c>
      <c r="F77" s="120" t="s">
        <v>489</v>
      </c>
      <c r="G77" s="21" t="s">
        <v>490</v>
      </c>
      <c r="I77" s="21" t="s">
        <v>491</v>
      </c>
      <c r="J77" s="21" t="s">
        <v>492</v>
      </c>
      <c r="V77" s="13">
        <f t="shared" si="43"/>
        <v>0</v>
      </c>
      <c r="Z77" s="13">
        <f t="shared" si="44"/>
        <v>0</v>
      </c>
      <c r="AD77" s="13">
        <f t="shared" si="45"/>
        <v>0</v>
      </c>
      <c r="AH77" s="13">
        <f t="shared" si="46"/>
        <v>0</v>
      </c>
      <c r="AN77" s="13">
        <v>0</v>
      </c>
      <c r="AS77" s="13">
        <v>0</v>
      </c>
      <c r="AX77" s="37">
        <f t="shared" ref="AX77:AX114" si="49">SUMPRODUCT(K$8:AW$8,K77:AW77)</f>
        <v>0</v>
      </c>
      <c r="BK77" s="22" t="s">
        <v>57</v>
      </c>
      <c r="BL77" s="75">
        <v>0</v>
      </c>
      <c r="BM77" s="38">
        <v>44302</v>
      </c>
      <c r="BN77" s="76">
        <f t="shared" si="48"/>
        <v>0</v>
      </c>
      <c r="BO77" s="21" t="s">
        <v>717</v>
      </c>
    </row>
    <row r="78" spans="1:68" ht="30">
      <c r="A78" s="35">
        <v>44315</v>
      </c>
      <c r="B78" s="21" t="s">
        <v>494</v>
      </c>
      <c r="C78" s="39" t="s">
        <v>611</v>
      </c>
      <c r="E78" s="21" t="s">
        <v>612</v>
      </c>
      <c r="G78" s="21" t="s">
        <v>613</v>
      </c>
      <c r="I78" s="21" t="s">
        <v>614</v>
      </c>
      <c r="J78" s="21" t="s">
        <v>615</v>
      </c>
      <c r="Q78" s="13">
        <v>1</v>
      </c>
      <c r="V78" s="13">
        <f t="shared" si="43"/>
        <v>0</v>
      </c>
      <c r="Z78" s="13">
        <f t="shared" si="44"/>
        <v>0</v>
      </c>
      <c r="AD78" s="13">
        <f t="shared" si="45"/>
        <v>0</v>
      </c>
      <c r="AH78" s="13">
        <f t="shared" si="46"/>
        <v>0</v>
      </c>
      <c r="AX78" s="37">
        <f t="shared" si="49"/>
        <v>462</v>
      </c>
      <c r="AY78" s="21" t="s">
        <v>65</v>
      </c>
      <c r="BK78" s="22" t="s">
        <v>495</v>
      </c>
      <c r="BL78" s="75">
        <v>440</v>
      </c>
      <c r="BM78" s="38">
        <v>44302</v>
      </c>
      <c r="BN78" s="76">
        <f t="shared" si="48"/>
        <v>0</v>
      </c>
      <c r="BO78" s="21" t="s">
        <v>616</v>
      </c>
      <c r="BP78" s="118">
        <v>-22</v>
      </c>
    </row>
    <row r="79" spans="1:68" ht="45">
      <c r="A79" s="35">
        <v>44304</v>
      </c>
      <c r="B79" s="21" t="s">
        <v>496</v>
      </c>
      <c r="C79" s="39" t="s">
        <v>4</v>
      </c>
      <c r="D79" s="13" t="s">
        <v>6</v>
      </c>
      <c r="E79" s="21" t="s">
        <v>497</v>
      </c>
      <c r="F79" s="120" t="s">
        <v>673</v>
      </c>
      <c r="G79" s="21" t="s">
        <v>498</v>
      </c>
      <c r="I79" s="21" t="s">
        <v>499</v>
      </c>
      <c r="J79" s="21" t="s">
        <v>507</v>
      </c>
      <c r="V79" s="13">
        <f t="shared" ref="V79:V82" si="50">U79*$AJ79</f>
        <v>0</v>
      </c>
      <c r="Z79" s="13">
        <f t="shared" ref="Z79:Z82" si="51">Y79*$AJ79</f>
        <v>0</v>
      </c>
      <c r="AD79" s="13">
        <f t="shared" ref="AD79:AD82" si="52">AC79*$AJ79</f>
        <v>0</v>
      </c>
      <c r="AH79" s="13">
        <f t="shared" ref="AH79:AH83" si="53">AG79*$AJ79</f>
        <v>0</v>
      </c>
      <c r="AN79" s="13">
        <v>1</v>
      </c>
      <c r="AO79" s="13">
        <v>1</v>
      </c>
      <c r="AP79" s="13">
        <v>1</v>
      </c>
      <c r="AQ79" s="13">
        <v>1</v>
      </c>
      <c r="AR79" s="13">
        <v>1</v>
      </c>
      <c r="AS79" s="13">
        <v>1</v>
      </c>
      <c r="AT79" s="13">
        <v>1</v>
      </c>
      <c r="AU79" s="13">
        <v>1</v>
      </c>
      <c r="AV79" s="13">
        <v>1</v>
      </c>
      <c r="AW79" s="25">
        <v>1</v>
      </c>
      <c r="AX79" s="37">
        <f t="shared" si="49"/>
        <v>208</v>
      </c>
      <c r="AY79" s="21" t="s">
        <v>138</v>
      </c>
      <c r="AZ79" s="21" t="s">
        <v>617</v>
      </c>
      <c r="BK79" s="22" t="s">
        <v>440</v>
      </c>
      <c r="BL79" s="75">
        <v>208</v>
      </c>
      <c r="BM79" s="38">
        <v>44304</v>
      </c>
      <c r="BN79" s="76">
        <f t="shared" si="48"/>
        <v>0</v>
      </c>
      <c r="BO79" s="21" t="s">
        <v>739</v>
      </c>
    </row>
    <row r="80" spans="1:68">
      <c r="A80" s="35">
        <v>44303</v>
      </c>
      <c r="B80" s="21" t="s">
        <v>500</v>
      </c>
      <c r="C80" s="39" t="s">
        <v>148</v>
      </c>
      <c r="D80" s="13" t="s">
        <v>6</v>
      </c>
      <c r="E80" s="21" t="s">
        <v>501</v>
      </c>
      <c r="F80" s="120" t="s">
        <v>502</v>
      </c>
      <c r="G80" s="21" t="s">
        <v>503</v>
      </c>
      <c r="H80" s="21" t="s">
        <v>504</v>
      </c>
      <c r="I80" s="21" t="s">
        <v>505</v>
      </c>
      <c r="J80" s="21" t="s">
        <v>506</v>
      </c>
      <c r="V80" s="13">
        <f t="shared" si="50"/>
        <v>0</v>
      </c>
      <c r="Z80" s="13">
        <f t="shared" si="51"/>
        <v>0</v>
      </c>
      <c r="AD80" s="13">
        <f t="shared" si="52"/>
        <v>0</v>
      </c>
      <c r="AH80" s="13">
        <f t="shared" si="53"/>
        <v>0</v>
      </c>
      <c r="AN80" s="13">
        <v>1</v>
      </c>
      <c r="AO80" s="13">
        <v>1</v>
      </c>
      <c r="AS80" s="13">
        <v>1</v>
      </c>
      <c r="AT80" s="13">
        <v>1</v>
      </c>
      <c r="AX80" s="37">
        <f t="shared" si="49"/>
        <v>86</v>
      </c>
      <c r="BK80" s="22" t="s">
        <v>57</v>
      </c>
      <c r="BL80" s="75">
        <v>86</v>
      </c>
      <c r="BM80" s="38">
        <v>44305</v>
      </c>
      <c r="BN80" s="76">
        <f t="shared" si="48"/>
        <v>0</v>
      </c>
      <c r="BO80" s="21" t="s">
        <v>536</v>
      </c>
    </row>
    <row r="81" spans="1:68" ht="30">
      <c r="A81" s="35">
        <v>44303</v>
      </c>
      <c r="B81" s="21" t="s">
        <v>508</v>
      </c>
      <c r="C81" s="39" t="s">
        <v>148</v>
      </c>
      <c r="D81" s="13" t="s">
        <v>6</v>
      </c>
      <c r="E81" s="21" t="s">
        <v>501</v>
      </c>
      <c r="F81" s="120" t="s">
        <v>502</v>
      </c>
      <c r="G81" s="21" t="s">
        <v>503</v>
      </c>
      <c r="H81" s="21" t="s">
        <v>509</v>
      </c>
      <c r="I81" s="21" t="s">
        <v>505</v>
      </c>
      <c r="J81" s="21" t="s">
        <v>506</v>
      </c>
      <c r="V81" s="13">
        <f t="shared" si="50"/>
        <v>0</v>
      </c>
      <c r="Z81" s="13">
        <f t="shared" si="51"/>
        <v>0</v>
      </c>
      <c r="AD81" s="13">
        <f t="shared" si="52"/>
        <v>0</v>
      </c>
      <c r="AH81" s="13">
        <f t="shared" si="53"/>
        <v>0</v>
      </c>
      <c r="AN81" s="13">
        <v>1</v>
      </c>
      <c r="AO81" s="13">
        <v>1</v>
      </c>
      <c r="AS81" s="13">
        <v>1</v>
      </c>
      <c r="AT81" s="13">
        <v>1</v>
      </c>
      <c r="AX81" s="37">
        <f t="shared" si="49"/>
        <v>86</v>
      </c>
      <c r="BK81" s="22" t="s">
        <v>57</v>
      </c>
      <c r="BL81" s="75">
        <v>86</v>
      </c>
      <c r="BM81" s="38">
        <v>44305</v>
      </c>
      <c r="BN81" s="76">
        <f t="shared" si="48"/>
        <v>0</v>
      </c>
      <c r="BO81" s="21" t="s">
        <v>536</v>
      </c>
    </row>
    <row r="82" spans="1:68" ht="60">
      <c r="A82" s="35">
        <v>44304</v>
      </c>
      <c r="B82" s="13" t="s">
        <v>510</v>
      </c>
      <c r="C82" s="39" t="s">
        <v>511</v>
      </c>
      <c r="D82" s="13" t="s">
        <v>209</v>
      </c>
      <c r="E82" s="21" t="s">
        <v>512</v>
      </c>
      <c r="F82" s="120" t="s">
        <v>513</v>
      </c>
      <c r="H82" s="21" t="s">
        <v>514</v>
      </c>
      <c r="I82" s="21" t="s">
        <v>515</v>
      </c>
      <c r="J82" s="21" t="s">
        <v>516</v>
      </c>
      <c r="Q82" s="13">
        <v>1</v>
      </c>
      <c r="V82" s="13">
        <f t="shared" si="50"/>
        <v>0</v>
      </c>
      <c r="Z82" s="13">
        <f t="shared" si="51"/>
        <v>0</v>
      </c>
      <c r="AD82" s="13">
        <f t="shared" si="52"/>
        <v>0</v>
      </c>
      <c r="AH82" s="13">
        <f t="shared" si="53"/>
        <v>0</v>
      </c>
      <c r="AX82" s="37">
        <f t="shared" si="49"/>
        <v>462</v>
      </c>
      <c r="AY82" s="21" t="s">
        <v>65</v>
      </c>
      <c r="BJ82" s="21" t="s">
        <v>517</v>
      </c>
      <c r="BK82" s="22" t="s">
        <v>57</v>
      </c>
      <c r="BL82" s="75">
        <v>462</v>
      </c>
      <c r="BM82" s="38">
        <v>44305</v>
      </c>
      <c r="BN82" s="76">
        <f t="shared" si="48"/>
        <v>0</v>
      </c>
    </row>
    <row r="83" spans="1:68" ht="30">
      <c r="A83" s="35">
        <v>44304</v>
      </c>
      <c r="B83" s="21" t="s">
        <v>518</v>
      </c>
      <c r="C83" s="39" t="s">
        <v>105</v>
      </c>
      <c r="D83" s="13" t="s">
        <v>6</v>
      </c>
      <c r="E83" s="21" t="s">
        <v>519</v>
      </c>
      <c r="F83" s="120" t="s">
        <v>520</v>
      </c>
      <c r="H83" s="21" t="s">
        <v>521</v>
      </c>
      <c r="I83" s="21" t="s">
        <v>522</v>
      </c>
      <c r="J83" s="21" t="s">
        <v>523</v>
      </c>
      <c r="V83" s="13">
        <f t="shared" ref="V83:V93" si="54">U83*$AJ83</f>
        <v>0</v>
      </c>
      <c r="Z83" s="13">
        <f t="shared" ref="Z83:Z93" si="55">Y83*$AJ83</f>
        <v>0</v>
      </c>
      <c r="AD83" s="13">
        <f t="shared" ref="AD83:AD93" si="56">AC83*$AJ83</f>
        <v>0</v>
      </c>
      <c r="AF83" s="13">
        <v>1</v>
      </c>
      <c r="AG83" s="13">
        <v>1</v>
      </c>
      <c r="AH83" s="13">
        <f t="shared" si="53"/>
        <v>0</v>
      </c>
      <c r="AI83" s="13">
        <v>1</v>
      </c>
      <c r="AX83" s="37">
        <f t="shared" si="49"/>
        <v>114</v>
      </c>
      <c r="AY83" s="21" t="s">
        <v>138</v>
      </c>
      <c r="BF83" s="22">
        <v>1</v>
      </c>
      <c r="BH83" s="13" t="s">
        <v>22</v>
      </c>
      <c r="BI83" s="86" t="s">
        <v>524</v>
      </c>
      <c r="BK83" s="22" t="s">
        <v>57</v>
      </c>
      <c r="BL83" s="75">
        <v>114</v>
      </c>
      <c r="BM83" s="38">
        <v>44305</v>
      </c>
      <c r="BN83" s="76">
        <f t="shared" si="48"/>
        <v>0</v>
      </c>
    </row>
    <row r="84" spans="1:68" ht="60">
      <c r="A84" s="35">
        <v>44305</v>
      </c>
      <c r="B84" s="21" t="s">
        <v>525</v>
      </c>
      <c r="C84" s="39" t="s">
        <v>526</v>
      </c>
      <c r="D84" s="13" t="s">
        <v>6</v>
      </c>
      <c r="E84" s="21" t="s">
        <v>527</v>
      </c>
      <c r="F84" s="120" t="s">
        <v>528</v>
      </c>
      <c r="G84" s="21" t="s">
        <v>529</v>
      </c>
      <c r="I84" s="21" t="s">
        <v>530</v>
      </c>
      <c r="J84" s="21" t="s">
        <v>531</v>
      </c>
      <c r="R84" s="13">
        <v>1</v>
      </c>
      <c r="V84" s="13">
        <f t="shared" si="54"/>
        <v>0</v>
      </c>
      <c r="Z84" s="13">
        <f t="shared" si="55"/>
        <v>0</v>
      </c>
      <c r="AD84" s="13">
        <f t="shared" si="56"/>
        <v>0</v>
      </c>
      <c r="AH84" s="13">
        <f t="shared" ref="AH84:AH93" si="57">AG84*$AJ84</f>
        <v>0</v>
      </c>
      <c r="AX84" s="37">
        <f t="shared" si="49"/>
        <v>326</v>
      </c>
      <c r="AY84" s="21" t="s">
        <v>138</v>
      </c>
      <c r="AZ84" s="21" t="s">
        <v>619</v>
      </c>
      <c r="BK84" s="22" t="s">
        <v>57</v>
      </c>
      <c r="BL84" s="75">
        <v>326</v>
      </c>
      <c r="BM84" s="38">
        <v>44319</v>
      </c>
      <c r="BN84" s="76">
        <f t="shared" si="48"/>
        <v>0</v>
      </c>
    </row>
    <row r="85" spans="1:68" ht="30">
      <c r="A85" s="35">
        <v>44305</v>
      </c>
      <c r="B85" s="21" t="s">
        <v>532</v>
      </c>
      <c r="C85" s="39" t="s">
        <v>130</v>
      </c>
      <c r="D85" s="13" t="s">
        <v>6</v>
      </c>
      <c r="E85" s="21" t="s">
        <v>534</v>
      </c>
      <c r="F85" s="120" t="s">
        <v>533</v>
      </c>
      <c r="H85" s="21" t="s">
        <v>535</v>
      </c>
      <c r="V85" s="13">
        <f t="shared" si="54"/>
        <v>0</v>
      </c>
      <c r="Z85" s="13">
        <f t="shared" si="55"/>
        <v>0</v>
      </c>
      <c r="AD85" s="13">
        <f t="shared" si="56"/>
        <v>0</v>
      </c>
      <c r="AH85" s="13">
        <f t="shared" si="57"/>
        <v>0</v>
      </c>
      <c r="AP85" s="13">
        <v>1</v>
      </c>
      <c r="AQ85" s="13">
        <v>1</v>
      </c>
      <c r="AS85" s="13">
        <v>1</v>
      </c>
      <c r="AT85" s="13">
        <v>1</v>
      </c>
      <c r="AV85" s="13">
        <v>1</v>
      </c>
      <c r="AW85" s="25">
        <v>1</v>
      </c>
      <c r="AX85" s="37">
        <f t="shared" si="49"/>
        <v>110</v>
      </c>
      <c r="BK85" s="22" t="s">
        <v>440</v>
      </c>
      <c r="BL85" s="75">
        <v>110</v>
      </c>
      <c r="BM85" s="38">
        <v>44305</v>
      </c>
      <c r="BN85" s="76">
        <f t="shared" si="48"/>
        <v>0</v>
      </c>
      <c r="BO85" s="21" t="s">
        <v>663</v>
      </c>
    </row>
    <row r="86" spans="1:68">
      <c r="A86" s="35">
        <v>44305</v>
      </c>
      <c r="B86" s="21" t="s">
        <v>537</v>
      </c>
      <c r="C86" s="39" t="s">
        <v>286</v>
      </c>
      <c r="D86" s="13" t="s">
        <v>6</v>
      </c>
      <c r="E86" s="21" t="s">
        <v>538</v>
      </c>
      <c r="F86" s="120" t="s">
        <v>539</v>
      </c>
      <c r="G86" s="21" t="s">
        <v>540</v>
      </c>
      <c r="I86" s="21" t="s">
        <v>541</v>
      </c>
      <c r="J86" s="21" t="s">
        <v>542</v>
      </c>
      <c r="S86" s="13">
        <v>1</v>
      </c>
      <c r="V86" s="13">
        <f t="shared" si="54"/>
        <v>0</v>
      </c>
      <c r="Z86" s="13">
        <f t="shared" si="55"/>
        <v>0</v>
      </c>
      <c r="AD86" s="13">
        <f t="shared" si="56"/>
        <v>0</v>
      </c>
      <c r="AH86" s="13">
        <f t="shared" si="57"/>
        <v>0</v>
      </c>
      <c r="AX86" s="37">
        <f t="shared" si="49"/>
        <v>341</v>
      </c>
      <c r="AY86" s="21" t="s">
        <v>65</v>
      </c>
      <c r="BK86" s="22" t="s">
        <v>57</v>
      </c>
      <c r="BL86" s="75">
        <v>326</v>
      </c>
      <c r="BM86" s="38">
        <v>44305</v>
      </c>
      <c r="BN86" s="90">
        <f t="shared" si="48"/>
        <v>0</v>
      </c>
      <c r="BO86" s="21" t="s">
        <v>711</v>
      </c>
      <c r="BP86" s="118">
        <v>-15</v>
      </c>
    </row>
    <row r="87" spans="1:68" ht="30">
      <c r="A87" s="35">
        <v>44307</v>
      </c>
      <c r="B87" s="21" t="s">
        <v>543</v>
      </c>
      <c r="C87" s="39" t="s">
        <v>148</v>
      </c>
      <c r="D87" s="13" t="s">
        <v>6</v>
      </c>
      <c r="F87" s="120" t="s">
        <v>544</v>
      </c>
      <c r="G87" s="21" t="s">
        <v>545</v>
      </c>
      <c r="H87" s="21" t="s">
        <v>546</v>
      </c>
      <c r="L87" s="13">
        <v>1</v>
      </c>
      <c r="V87" s="13">
        <f t="shared" si="54"/>
        <v>0</v>
      </c>
      <c r="Z87" s="13">
        <f t="shared" si="55"/>
        <v>0</v>
      </c>
      <c r="AD87" s="13">
        <f t="shared" si="56"/>
        <v>0</v>
      </c>
      <c r="AH87" s="13">
        <f t="shared" si="57"/>
        <v>0</v>
      </c>
      <c r="AX87" s="37">
        <f t="shared" si="49"/>
        <v>10</v>
      </c>
      <c r="BK87" s="22" t="s">
        <v>57</v>
      </c>
      <c r="BL87" s="75">
        <v>10</v>
      </c>
      <c r="BM87" s="38">
        <v>44307</v>
      </c>
      <c r="BN87" s="76">
        <f t="shared" si="48"/>
        <v>0</v>
      </c>
      <c r="BO87" s="21" t="s">
        <v>550</v>
      </c>
    </row>
    <row r="88" spans="1:68">
      <c r="A88" s="35">
        <v>44311</v>
      </c>
      <c r="B88" s="21" t="s">
        <v>548</v>
      </c>
      <c r="C88" s="39" t="s">
        <v>157</v>
      </c>
      <c r="D88" s="13" t="s">
        <v>209</v>
      </c>
      <c r="E88" s="21" t="s">
        <v>558</v>
      </c>
      <c r="F88" s="120" t="s">
        <v>559</v>
      </c>
      <c r="G88" s="21" t="s">
        <v>560</v>
      </c>
      <c r="H88" s="21" t="s">
        <v>561</v>
      </c>
      <c r="L88" s="13">
        <v>1</v>
      </c>
      <c r="V88" s="13">
        <f t="shared" si="54"/>
        <v>0</v>
      </c>
      <c r="Z88" s="13">
        <f t="shared" si="55"/>
        <v>0</v>
      </c>
      <c r="AD88" s="13">
        <f t="shared" si="56"/>
        <v>0</v>
      </c>
      <c r="AH88" s="13">
        <f t="shared" si="57"/>
        <v>0</v>
      </c>
      <c r="AX88" s="37">
        <f t="shared" si="49"/>
        <v>10</v>
      </c>
      <c r="BK88" s="22" t="s">
        <v>57</v>
      </c>
      <c r="BL88" s="75">
        <v>10</v>
      </c>
      <c r="BM88" s="38">
        <v>44306</v>
      </c>
      <c r="BN88" s="76">
        <f t="shared" si="48"/>
        <v>0</v>
      </c>
      <c r="BO88" s="21" t="s">
        <v>550</v>
      </c>
    </row>
    <row r="89" spans="1:68" ht="75">
      <c r="A89" s="35">
        <v>44321</v>
      </c>
      <c r="B89" s="21" t="s">
        <v>549</v>
      </c>
      <c r="C89" s="39" t="s">
        <v>130</v>
      </c>
      <c r="D89" s="13" t="s">
        <v>6</v>
      </c>
      <c r="E89" s="21" t="s">
        <v>665</v>
      </c>
      <c r="F89" s="120" t="s">
        <v>666</v>
      </c>
      <c r="G89" s="21" t="s">
        <v>667</v>
      </c>
      <c r="H89" s="21" t="s">
        <v>668</v>
      </c>
      <c r="V89" s="13">
        <f t="shared" si="54"/>
        <v>0</v>
      </c>
      <c r="Z89" s="13">
        <f t="shared" si="55"/>
        <v>0</v>
      </c>
      <c r="AD89" s="13">
        <f t="shared" si="56"/>
        <v>0</v>
      </c>
      <c r="AH89" s="13">
        <f t="shared" si="57"/>
        <v>0</v>
      </c>
      <c r="AK89" s="22">
        <v>1</v>
      </c>
      <c r="AL89" s="13">
        <v>1</v>
      </c>
      <c r="AM89" s="13">
        <v>1</v>
      </c>
      <c r="AN89" s="13">
        <v>1</v>
      </c>
      <c r="AO89" s="13">
        <v>1</v>
      </c>
      <c r="AP89" s="13">
        <v>1</v>
      </c>
      <c r="AQ89" s="13">
        <v>1</v>
      </c>
      <c r="AR89" s="13">
        <v>1</v>
      </c>
      <c r="AS89" s="13">
        <v>1</v>
      </c>
      <c r="AT89" s="13">
        <v>1</v>
      </c>
      <c r="AU89" s="13">
        <v>1</v>
      </c>
      <c r="AV89" s="13">
        <v>1</v>
      </c>
      <c r="AW89" s="25">
        <v>1</v>
      </c>
      <c r="AX89" s="37">
        <f t="shared" si="49"/>
        <v>264</v>
      </c>
      <c r="BK89" s="22" t="s">
        <v>57</v>
      </c>
      <c r="BL89" s="75">
        <v>264</v>
      </c>
      <c r="BM89" s="38">
        <v>44306</v>
      </c>
      <c r="BN89" s="76">
        <f t="shared" si="48"/>
        <v>0</v>
      </c>
      <c r="BO89" s="21" t="s">
        <v>691</v>
      </c>
    </row>
    <row r="90" spans="1:68" ht="90">
      <c r="A90" s="35">
        <v>44308</v>
      </c>
      <c r="B90" s="21" t="s">
        <v>551</v>
      </c>
      <c r="C90" s="39" t="s">
        <v>455</v>
      </c>
      <c r="D90" s="13" t="s">
        <v>6</v>
      </c>
      <c r="E90" s="21" t="s">
        <v>552</v>
      </c>
      <c r="F90" s="120" t="s">
        <v>553</v>
      </c>
      <c r="H90" s="21" t="s">
        <v>554</v>
      </c>
      <c r="I90" s="21" t="s">
        <v>555</v>
      </c>
      <c r="J90" s="21">
        <v>210632032</v>
      </c>
      <c r="R90" s="13">
        <v>1</v>
      </c>
      <c r="V90" s="13">
        <f t="shared" si="54"/>
        <v>0</v>
      </c>
      <c r="Z90" s="13">
        <f t="shared" si="55"/>
        <v>0</v>
      </c>
      <c r="AD90" s="13">
        <f t="shared" si="56"/>
        <v>0</v>
      </c>
      <c r="AH90" s="13">
        <f t="shared" si="57"/>
        <v>0</v>
      </c>
      <c r="AX90" s="37">
        <f t="shared" si="49"/>
        <v>326</v>
      </c>
      <c r="AY90" s="21" t="s">
        <v>237</v>
      </c>
      <c r="BF90" s="22">
        <v>1</v>
      </c>
      <c r="BH90" s="13" t="s">
        <v>19</v>
      </c>
      <c r="BJ90" s="21" t="s">
        <v>556</v>
      </c>
      <c r="BK90" s="22" t="s">
        <v>57</v>
      </c>
      <c r="BL90" s="75">
        <v>326</v>
      </c>
      <c r="BM90" s="38">
        <v>44327</v>
      </c>
      <c r="BN90" s="76">
        <f t="shared" si="48"/>
        <v>0</v>
      </c>
      <c r="BO90" s="21" t="s">
        <v>627</v>
      </c>
    </row>
    <row r="91" spans="1:68" ht="30">
      <c r="A91" s="35">
        <v>44316</v>
      </c>
      <c r="B91" s="21" t="s">
        <v>557</v>
      </c>
      <c r="C91" s="39" t="s">
        <v>620</v>
      </c>
      <c r="D91" s="13" t="s">
        <v>209</v>
      </c>
      <c r="E91" s="21" t="s">
        <v>622</v>
      </c>
      <c r="F91" s="120" t="s">
        <v>621</v>
      </c>
      <c r="G91" s="21" t="s">
        <v>623</v>
      </c>
      <c r="H91" s="21" t="s">
        <v>624</v>
      </c>
      <c r="I91" s="21" t="s">
        <v>625</v>
      </c>
      <c r="J91" s="21" t="s">
        <v>626</v>
      </c>
      <c r="R91" s="13">
        <v>1</v>
      </c>
      <c r="V91" s="13">
        <f t="shared" si="54"/>
        <v>0</v>
      </c>
      <c r="Z91" s="13">
        <f t="shared" si="55"/>
        <v>0</v>
      </c>
      <c r="AD91" s="13">
        <f t="shared" si="56"/>
        <v>0</v>
      </c>
      <c r="AH91" s="13">
        <f t="shared" si="57"/>
        <v>0</v>
      </c>
      <c r="AX91" s="37">
        <f t="shared" si="49"/>
        <v>326</v>
      </c>
      <c r="AY91" s="21" t="s">
        <v>138</v>
      </c>
      <c r="BK91" s="22" t="s">
        <v>57</v>
      </c>
      <c r="BL91" s="75">
        <v>326</v>
      </c>
      <c r="BM91" s="38">
        <v>44308</v>
      </c>
      <c r="BN91" s="76">
        <f t="shared" si="48"/>
        <v>0</v>
      </c>
      <c r="BO91" s="21" t="s">
        <v>736</v>
      </c>
    </row>
    <row r="92" spans="1:68" ht="30">
      <c r="A92" s="35">
        <v>44310</v>
      </c>
      <c r="B92" s="21" t="s">
        <v>562</v>
      </c>
      <c r="C92" s="39" t="s">
        <v>130</v>
      </c>
      <c r="D92" s="13" t="s">
        <v>6</v>
      </c>
      <c r="E92" s="21" t="s">
        <v>564</v>
      </c>
      <c r="F92" s="120" t="s">
        <v>565</v>
      </c>
      <c r="G92" s="21" t="s">
        <v>566</v>
      </c>
      <c r="I92" s="21" t="s">
        <v>567</v>
      </c>
      <c r="J92" s="21" t="s">
        <v>568</v>
      </c>
      <c r="V92" s="13">
        <f t="shared" si="54"/>
        <v>0</v>
      </c>
      <c r="W92" s="13">
        <v>1</v>
      </c>
      <c r="X92" s="13">
        <v>1</v>
      </c>
      <c r="Z92" s="13">
        <f t="shared" si="55"/>
        <v>0</v>
      </c>
      <c r="AA92" s="13">
        <v>1</v>
      </c>
      <c r="AB92" s="13">
        <v>1</v>
      </c>
      <c r="AD92" s="13">
        <f t="shared" si="56"/>
        <v>0</v>
      </c>
      <c r="AH92" s="13">
        <f t="shared" si="57"/>
        <v>0</v>
      </c>
      <c r="AX92" s="37">
        <f t="shared" si="49"/>
        <v>92</v>
      </c>
      <c r="BK92" s="22" t="s">
        <v>57</v>
      </c>
      <c r="BL92" s="75">
        <v>76</v>
      </c>
      <c r="BM92" s="38">
        <v>44319</v>
      </c>
      <c r="BN92" s="76">
        <f t="shared" si="48"/>
        <v>0</v>
      </c>
      <c r="BO92" s="21" t="s">
        <v>714</v>
      </c>
      <c r="BP92" s="118">
        <v>-16</v>
      </c>
    </row>
    <row r="93" spans="1:68" ht="30">
      <c r="A93" s="35">
        <v>44310</v>
      </c>
      <c r="B93" s="21" t="s">
        <v>563</v>
      </c>
      <c r="C93" s="39" t="s">
        <v>130</v>
      </c>
      <c r="D93" s="13" t="s">
        <v>209</v>
      </c>
      <c r="E93" s="21" t="s">
        <v>564</v>
      </c>
      <c r="F93" s="120" t="s">
        <v>565</v>
      </c>
      <c r="G93" s="21" t="s">
        <v>566</v>
      </c>
      <c r="I93" s="21" t="s">
        <v>567</v>
      </c>
      <c r="J93" s="21" t="s">
        <v>568</v>
      </c>
      <c r="V93" s="13">
        <f t="shared" si="54"/>
        <v>0</v>
      </c>
      <c r="W93" s="13">
        <v>1</v>
      </c>
      <c r="X93" s="13">
        <v>1</v>
      </c>
      <c r="Z93" s="13">
        <f t="shared" si="55"/>
        <v>0</v>
      </c>
      <c r="AA93" s="13">
        <v>1</v>
      </c>
      <c r="AB93" s="13">
        <v>1</v>
      </c>
      <c r="AD93" s="13">
        <f t="shared" si="56"/>
        <v>0</v>
      </c>
      <c r="AH93" s="13">
        <f t="shared" si="57"/>
        <v>0</v>
      </c>
      <c r="AX93" s="37">
        <f t="shared" si="49"/>
        <v>92</v>
      </c>
      <c r="BK93" s="22" t="s">
        <v>57</v>
      </c>
      <c r="BL93" s="75">
        <v>76</v>
      </c>
      <c r="BM93" s="38">
        <v>44319</v>
      </c>
      <c r="BN93" s="76">
        <f t="shared" si="48"/>
        <v>0</v>
      </c>
      <c r="BO93" s="21" t="s">
        <v>714</v>
      </c>
      <c r="BP93" s="118">
        <v>-16</v>
      </c>
    </row>
    <row r="94" spans="1:68" ht="30">
      <c r="A94" s="35">
        <v>44308</v>
      </c>
      <c r="B94" s="21" t="s">
        <v>569</v>
      </c>
      <c r="C94" s="39" t="s">
        <v>570</v>
      </c>
      <c r="D94" s="13" t="s">
        <v>209</v>
      </c>
      <c r="E94" s="21" t="s">
        <v>571</v>
      </c>
      <c r="F94" s="123" t="s">
        <v>572</v>
      </c>
      <c r="G94" s="21">
        <v>16304841698</v>
      </c>
      <c r="K94" s="22">
        <v>1</v>
      </c>
      <c r="V94" s="13">
        <f t="shared" ref="V94:V114" si="58">U94*$AJ94</f>
        <v>0</v>
      </c>
      <c r="Z94" s="13">
        <f t="shared" ref="Z94:Z114" si="59">Y94*$AJ94</f>
        <v>0</v>
      </c>
      <c r="AD94" s="13">
        <f t="shared" ref="AD94:AD114" si="60">AC94*$AJ94</f>
        <v>0</v>
      </c>
      <c r="AH94" s="13">
        <f t="shared" ref="AH94:AH114" si="61">AG94*$AJ94</f>
        <v>0</v>
      </c>
      <c r="AX94" s="37">
        <f t="shared" si="49"/>
        <v>30</v>
      </c>
      <c r="BN94" s="90">
        <f t="shared" si="48"/>
        <v>0</v>
      </c>
      <c r="BO94" s="21" t="s">
        <v>642</v>
      </c>
      <c r="BP94" s="118">
        <v>-30</v>
      </c>
    </row>
    <row r="95" spans="1:68">
      <c r="A95" s="35">
        <v>44311</v>
      </c>
      <c r="B95" s="21" t="s">
        <v>573</v>
      </c>
      <c r="C95" s="39" t="s">
        <v>105</v>
      </c>
      <c r="D95" s="13" t="s">
        <v>6</v>
      </c>
      <c r="E95" s="21" t="s">
        <v>574</v>
      </c>
      <c r="F95" s="124" t="s">
        <v>575</v>
      </c>
      <c r="G95" s="21" t="s">
        <v>576</v>
      </c>
      <c r="H95" s="21" t="s">
        <v>577</v>
      </c>
      <c r="I95" s="21" t="s">
        <v>578</v>
      </c>
      <c r="J95" s="21" t="s">
        <v>579</v>
      </c>
      <c r="R95" s="13">
        <v>1</v>
      </c>
      <c r="V95" s="13">
        <f t="shared" si="58"/>
        <v>0</v>
      </c>
      <c r="Z95" s="13">
        <f t="shared" si="59"/>
        <v>0</v>
      </c>
      <c r="AD95" s="13">
        <f t="shared" si="60"/>
        <v>0</v>
      </c>
      <c r="AH95" s="13">
        <f t="shared" si="61"/>
        <v>0</v>
      </c>
      <c r="AX95" s="37">
        <f t="shared" si="49"/>
        <v>326</v>
      </c>
      <c r="AY95" s="21" t="s">
        <v>580</v>
      </c>
      <c r="BK95" s="22" t="s">
        <v>57</v>
      </c>
      <c r="BL95" s="75">
        <v>326</v>
      </c>
      <c r="BM95" s="38">
        <v>44311</v>
      </c>
      <c r="BN95" s="76">
        <f t="shared" si="48"/>
        <v>0</v>
      </c>
      <c r="BO95" s="21" t="s">
        <v>397</v>
      </c>
    </row>
    <row r="96" spans="1:68">
      <c r="A96" s="35">
        <v>44311</v>
      </c>
      <c r="B96" s="21" t="s">
        <v>580</v>
      </c>
      <c r="C96" s="39" t="s">
        <v>105</v>
      </c>
      <c r="D96" s="13" t="s">
        <v>6</v>
      </c>
      <c r="E96" s="21" t="s">
        <v>574</v>
      </c>
      <c r="F96" s="124" t="s">
        <v>575</v>
      </c>
      <c r="G96" s="21" t="s">
        <v>576</v>
      </c>
      <c r="H96" s="21" t="s">
        <v>581</v>
      </c>
      <c r="I96" s="21" t="s">
        <v>578</v>
      </c>
      <c r="J96" s="21" t="s">
        <v>579</v>
      </c>
      <c r="R96" s="13">
        <v>1</v>
      </c>
      <c r="V96" s="13">
        <f t="shared" si="58"/>
        <v>0</v>
      </c>
      <c r="Z96" s="13">
        <f t="shared" si="59"/>
        <v>0</v>
      </c>
      <c r="AD96" s="13">
        <f t="shared" si="60"/>
        <v>0</v>
      </c>
      <c r="AH96" s="13">
        <f t="shared" si="61"/>
        <v>0</v>
      </c>
      <c r="AX96" s="37">
        <f t="shared" si="49"/>
        <v>326</v>
      </c>
      <c r="AY96" s="21" t="s">
        <v>573</v>
      </c>
      <c r="BK96" s="22" t="s">
        <v>57</v>
      </c>
      <c r="BL96" s="75">
        <v>326</v>
      </c>
      <c r="BM96" s="38">
        <v>44311</v>
      </c>
      <c r="BN96" s="76">
        <f t="shared" si="48"/>
        <v>0</v>
      </c>
      <c r="BO96" s="21" t="s">
        <v>397</v>
      </c>
    </row>
    <row r="97" spans="1:68" ht="30">
      <c r="A97" s="35"/>
      <c r="B97" s="21" t="s">
        <v>583</v>
      </c>
      <c r="C97" s="39" t="s">
        <v>105</v>
      </c>
      <c r="D97" s="13" t="s">
        <v>6</v>
      </c>
      <c r="F97" s="125" t="s">
        <v>662</v>
      </c>
      <c r="G97" s="21" t="s">
        <v>584</v>
      </c>
      <c r="H97" s="21" t="s">
        <v>585</v>
      </c>
      <c r="L97" s="13">
        <v>1</v>
      </c>
      <c r="V97" s="13">
        <f t="shared" si="58"/>
        <v>0</v>
      </c>
      <c r="Z97" s="13">
        <f t="shared" si="59"/>
        <v>0</v>
      </c>
      <c r="AD97" s="13">
        <f t="shared" si="60"/>
        <v>0</v>
      </c>
      <c r="AH97" s="13">
        <f t="shared" si="61"/>
        <v>0</v>
      </c>
      <c r="AX97" s="37">
        <f t="shared" si="49"/>
        <v>10</v>
      </c>
      <c r="BK97" s="22" t="s">
        <v>57</v>
      </c>
      <c r="BL97" s="75">
        <v>10</v>
      </c>
      <c r="BM97" s="38">
        <v>44340</v>
      </c>
      <c r="BN97" s="76">
        <f t="shared" si="48"/>
        <v>0</v>
      </c>
      <c r="BO97" s="21" t="s">
        <v>713</v>
      </c>
      <c r="BP97" s="118"/>
    </row>
    <row r="98" spans="1:68">
      <c r="AX98" s="37"/>
      <c r="BL98" s="75"/>
      <c r="BM98" s="38"/>
      <c r="BN98" s="76">
        <f t="shared" si="48"/>
        <v>0</v>
      </c>
    </row>
    <row r="99" spans="1:68">
      <c r="B99" s="21" t="s">
        <v>586</v>
      </c>
      <c r="V99" s="13">
        <f t="shared" si="58"/>
        <v>0</v>
      </c>
      <c r="Z99" s="13">
        <f t="shared" si="59"/>
        <v>0</v>
      </c>
      <c r="AD99" s="13">
        <f t="shared" si="60"/>
        <v>0</v>
      </c>
      <c r="AH99" s="13">
        <f t="shared" si="61"/>
        <v>0</v>
      </c>
      <c r="AR99" s="13">
        <v>1</v>
      </c>
      <c r="AX99" s="37">
        <f t="shared" si="49"/>
        <v>26</v>
      </c>
      <c r="BN99" s="90">
        <f t="shared" si="48"/>
        <v>0</v>
      </c>
      <c r="BO99" s="21" t="s">
        <v>587</v>
      </c>
      <c r="BP99" s="118">
        <v>-26</v>
      </c>
    </row>
    <row r="100" spans="1:68" ht="30">
      <c r="A100" s="38">
        <v>44314</v>
      </c>
      <c r="B100" s="21" t="s">
        <v>588</v>
      </c>
      <c r="C100" s="39" t="s">
        <v>55</v>
      </c>
      <c r="D100" s="13" t="s">
        <v>6</v>
      </c>
      <c r="E100" s="21" t="s">
        <v>589</v>
      </c>
      <c r="F100" s="120" t="s">
        <v>590</v>
      </c>
      <c r="H100" s="21" t="s">
        <v>591</v>
      </c>
      <c r="I100" s="21" t="s">
        <v>593</v>
      </c>
      <c r="J100" s="21" t="s">
        <v>594</v>
      </c>
      <c r="R100" s="13">
        <v>1</v>
      </c>
      <c r="V100" s="13">
        <f t="shared" si="58"/>
        <v>0</v>
      </c>
      <c r="Z100" s="13">
        <f t="shared" si="59"/>
        <v>0</v>
      </c>
      <c r="AD100" s="13">
        <f t="shared" si="60"/>
        <v>0</v>
      </c>
      <c r="AH100" s="13">
        <f t="shared" si="61"/>
        <v>0</v>
      </c>
      <c r="AX100" s="37">
        <f t="shared" si="49"/>
        <v>326</v>
      </c>
      <c r="AY100" s="21" t="s">
        <v>595</v>
      </c>
      <c r="BK100" s="22" t="s">
        <v>57</v>
      </c>
      <c r="BL100" s="75">
        <v>326</v>
      </c>
      <c r="BM100" s="38">
        <v>44314</v>
      </c>
      <c r="BN100" s="76">
        <f t="shared" si="48"/>
        <v>0</v>
      </c>
      <c r="BO100" s="21" t="s">
        <v>597</v>
      </c>
    </row>
    <row r="101" spans="1:68" ht="60">
      <c r="A101" s="38">
        <v>44314</v>
      </c>
      <c r="B101" s="21" t="s">
        <v>595</v>
      </c>
      <c r="C101" s="39" t="s">
        <v>55</v>
      </c>
      <c r="D101" s="13" t="s">
        <v>6</v>
      </c>
      <c r="E101" s="21" t="s">
        <v>589</v>
      </c>
      <c r="F101" s="120" t="s">
        <v>590</v>
      </c>
      <c r="H101" s="21" t="s">
        <v>592</v>
      </c>
      <c r="I101" s="21" t="s">
        <v>593</v>
      </c>
      <c r="J101" s="21" t="s">
        <v>594</v>
      </c>
      <c r="P101" s="22">
        <v>1</v>
      </c>
      <c r="V101" s="13">
        <f t="shared" si="58"/>
        <v>0</v>
      </c>
      <c r="Z101" s="13">
        <f t="shared" si="59"/>
        <v>0</v>
      </c>
      <c r="AD101" s="13">
        <f t="shared" si="60"/>
        <v>0</v>
      </c>
      <c r="AH101" s="13">
        <f t="shared" si="61"/>
        <v>0</v>
      </c>
      <c r="AX101" s="37">
        <f t="shared" si="49"/>
        <v>442</v>
      </c>
      <c r="AY101" s="21" t="s">
        <v>588</v>
      </c>
      <c r="BE101" s="21" t="s">
        <v>596</v>
      </c>
      <c r="BK101" s="22" t="s">
        <v>57</v>
      </c>
      <c r="BL101" s="75">
        <v>442</v>
      </c>
      <c r="BM101" s="38">
        <v>44314</v>
      </c>
      <c r="BN101" s="76">
        <f t="shared" si="48"/>
        <v>0</v>
      </c>
      <c r="BO101" s="21" t="s">
        <v>597</v>
      </c>
    </row>
    <row r="102" spans="1:68" ht="90">
      <c r="A102" s="35">
        <v>44315</v>
      </c>
      <c r="B102" s="21" t="s">
        <v>598</v>
      </c>
      <c r="C102" s="39" t="s">
        <v>55</v>
      </c>
      <c r="D102" s="13" t="s">
        <v>6</v>
      </c>
      <c r="E102" s="21" t="s">
        <v>599</v>
      </c>
      <c r="F102" s="120" t="s">
        <v>600</v>
      </c>
      <c r="H102" s="21" t="s">
        <v>601</v>
      </c>
      <c r="I102" s="21" t="s">
        <v>602</v>
      </c>
      <c r="J102" s="21" t="s">
        <v>603</v>
      </c>
      <c r="V102" s="13">
        <f t="shared" si="58"/>
        <v>0</v>
      </c>
      <c r="Z102" s="13">
        <f t="shared" si="59"/>
        <v>0</v>
      </c>
      <c r="AD102" s="13">
        <f t="shared" si="60"/>
        <v>0</v>
      </c>
      <c r="AH102" s="13">
        <f t="shared" si="61"/>
        <v>0</v>
      </c>
      <c r="AO102" s="13">
        <v>1</v>
      </c>
      <c r="AQ102" s="13">
        <v>1</v>
      </c>
      <c r="AR102" s="13">
        <v>1</v>
      </c>
      <c r="AT102" s="13">
        <v>1</v>
      </c>
      <c r="AU102" s="13">
        <v>1</v>
      </c>
      <c r="AX102" s="37">
        <f t="shared" si="49"/>
        <v>118</v>
      </c>
      <c r="BC102" s="13">
        <v>1</v>
      </c>
      <c r="BE102" s="21" t="s">
        <v>604</v>
      </c>
      <c r="BK102" s="22" t="s">
        <v>57</v>
      </c>
      <c r="BL102" s="75">
        <v>168</v>
      </c>
      <c r="BM102" s="38">
        <v>44315</v>
      </c>
      <c r="BN102" s="90">
        <f t="shared" si="48"/>
        <v>0</v>
      </c>
      <c r="BO102" s="21" t="s">
        <v>712</v>
      </c>
      <c r="BP102" s="118">
        <v>50</v>
      </c>
    </row>
    <row r="103" spans="1:68" ht="60">
      <c r="A103" s="35">
        <v>44315</v>
      </c>
      <c r="B103" s="21" t="s">
        <v>605</v>
      </c>
      <c r="C103" s="39" t="s">
        <v>606</v>
      </c>
      <c r="D103" s="13" t="s">
        <v>6</v>
      </c>
      <c r="E103" s="21" t="s">
        <v>607</v>
      </c>
      <c r="F103" s="120" t="s">
        <v>608</v>
      </c>
      <c r="G103" s="21" t="s">
        <v>609</v>
      </c>
      <c r="I103" s="21" t="s">
        <v>610</v>
      </c>
      <c r="J103" s="21" t="s">
        <v>609</v>
      </c>
      <c r="P103" s="22">
        <v>1</v>
      </c>
      <c r="V103" s="13">
        <f t="shared" si="58"/>
        <v>0</v>
      </c>
      <c r="Z103" s="13">
        <f t="shared" si="59"/>
        <v>0</v>
      </c>
      <c r="AD103" s="13">
        <f t="shared" si="60"/>
        <v>0</v>
      </c>
      <c r="AH103" s="13">
        <f t="shared" si="61"/>
        <v>0</v>
      </c>
      <c r="AX103" s="37">
        <f t="shared" si="49"/>
        <v>442</v>
      </c>
      <c r="AY103" s="21" t="s">
        <v>138</v>
      </c>
      <c r="AZ103" s="21" t="s">
        <v>618</v>
      </c>
      <c r="BK103" s="22" t="s">
        <v>57</v>
      </c>
      <c r="BL103" s="75">
        <v>442</v>
      </c>
      <c r="BM103" s="38">
        <v>44340</v>
      </c>
      <c r="BN103" s="76">
        <f t="shared" si="48"/>
        <v>0</v>
      </c>
      <c r="BO103" s="21" t="s">
        <v>715</v>
      </c>
    </row>
    <row r="104" spans="1:68" ht="30">
      <c r="A104" s="35">
        <v>44316</v>
      </c>
      <c r="B104" s="21" t="s">
        <v>628</v>
      </c>
      <c r="C104" s="39" t="s">
        <v>130</v>
      </c>
      <c r="E104" s="21" t="s">
        <v>629</v>
      </c>
      <c r="F104" s="123" t="s">
        <v>630</v>
      </c>
      <c r="G104" s="21" t="s">
        <v>631</v>
      </c>
      <c r="V104" s="13">
        <f t="shared" si="58"/>
        <v>0</v>
      </c>
      <c r="Z104" s="13">
        <f t="shared" si="59"/>
        <v>0</v>
      </c>
      <c r="AD104" s="13">
        <f t="shared" si="60"/>
        <v>0</v>
      </c>
      <c r="AH104" s="13">
        <f t="shared" si="61"/>
        <v>0</v>
      </c>
      <c r="AM104" s="13">
        <v>1</v>
      </c>
      <c r="AN104" s="13">
        <v>1</v>
      </c>
      <c r="AX104" s="37">
        <f t="shared" si="49"/>
        <v>40</v>
      </c>
      <c r="BK104" s="22" t="s">
        <v>57</v>
      </c>
      <c r="BL104" s="75">
        <v>40</v>
      </c>
      <c r="BM104" s="38">
        <v>44316</v>
      </c>
      <c r="BN104" s="76">
        <f t="shared" si="48"/>
        <v>0</v>
      </c>
      <c r="BO104" s="21" t="s">
        <v>708</v>
      </c>
    </row>
    <row r="105" spans="1:68" ht="30">
      <c r="A105" s="35">
        <v>44316</v>
      </c>
      <c r="B105" s="21" t="s">
        <v>632</v>
      </c>
      <c r="C105" s="39" t="s">
        <v>130</v>
      </c>
      <c r="E105" s="21" t="s">
        <v>629</v>
      </c>
      <c r="F105" s="123" t="s">
        <v>630</v>
      </c>
      <c r="G105" s="21" t="s">
        <v>631</v>
      </c>
      <c r="V105" s="13">
        <f t="shared" si="58"/>
        <v>0</v>
      </c>
      <c r="Z105" s="13">
        <f t="shared" si="59"/>
        <v>0</v>
      </c>
      <c r="AD105" s="13">
        <f t="shared" si="60"/>
        <v>0</v>
      </c>
      <c r="AH105" s="13">
        <f t="shared" si="61"/>
        <v>0</v>
      </c>
      <c r="AM105" s="13">
        <v>1</v>
      </c>
      <c r="AN105" s="13">
        <v>1</v>
      </c>
      <c r="AX105" s="37">
        <f t="shared" si="49"/>
        <v>40</v>
      </c>
      <c r="BK105" s="22" t="s">
        <v>57</v>
      </c>
      <c r="BL105" s="75">
        <v>40</v>
      </c>
      <c r="BM105" s="38">
        <v>44316</v>
      </c>
      <c r="BN105" s="76">
        <f t="shared" si="48"/>
        <v>0</v>
      </c>
      <c r="BO105" s="21" t="s">
        <v>708</v>
      </c>
    </row>
    <row r="106" spans="1:68">
      <c r="A106" s="35">
        <v>44318</v>
      </c>
      <c r="B106" s="21" t="s">
        <v>648</v>
      </c>
      <c r="C106" s="39" t="s">
        <v>229</v>
      </c>
      <c r="E106" s="21" t="s">
        <v>649</v>
      </c>
      <c r="F106" s="120" t="s">
        <v>669</v>
      </c>
      <c r="G106" s="21" t="s">
        <v>650</v>
      </c>
      <c r="T106" s="36">
        <v>1</v>
      </c>
      <c r="U106" s="13">
        <v>1</v>
      </c>
      <c r="V106" s="13">
        <v>0</v>
      </c>
      <c r="W106" s="13">
        <v>1</v>
      </c>
      <c r="X106" s="13">
        <v>1</v>
      </c>
      <c r="Y106" s="13">
        <v>1</v>
      </c>
      <c r="Z106" s="13">
        <f t="shared" si="59"/>
        <v>0</v>
      </c>
      <c r="AD106" s="13">
        <f t="shared" si="60"/>
        <v>0</v>
      </c>
      <c r="AH106" s="13">
        <f t="shared" si="61"/>
        <v>0</v>
      </c>
      <c r="AX106" s="37">
        <f t="shared" si="49"/>
        <v>208</v>
      </c>
      <c r="AY106" s="21" t="s">
        <v>651</v>
      </c>
      <c r="BK106" s="22" t="s">
        <v>57</v>
      </c>
      <c r="BL106" s="75">
        <v>218</v>
      </c>
      <c r="BM106" s="38">
        <v>44319</v>
      </c>
      <c r="BN106" s="90">
        <f t="shared" si="48"/>
        <v>0</v>
      </c>
      <c r="BO106" s="21" t="s">
        <v>664</v>
      </c>
      <c r="BP106" s="118">
        <v>10</v>
      </c>
    </row>
    <row r="107" spans="1:68" ht="30">
      <c r="A107" s="35">
        <v>44318</v>
      </c>
      <c r="B107" s="21" t="s">
        <v>651</v>
      </c>
      <c r="C107" s="39" t="s">
        <v>229</v>
      </c>
      <c r="E107" s="21" t="s">
        <v>649</v>
      </c>
      <c r="F107" s="120" t="s">
        <v>669</v>
      </c>
      <c r="G107" s="21" t="s">
        <v>650</v>
      </c>
      <c r="T107" s="36">
        <v>1</v>
      </c>
      <c r="U107" s="13">
        <v>1</v>
      </c>
      <c r="V107" s="13">
        <f t="shared" si="58"/>
        <v>0</v>
      </c>
      <c r="W107" s="13">
        <v>1</v>
      </c>
      <c r="X107" s="13">
        <v>1</v>
      </c>
      <c r="Y107" s="13">
        <v>1</v>
      </c>
      <c r="Z107" s="13">
        <f t="shared" si="59"/>
        <v>0</v>
      </c>
      <c r="AD107" s="13">
        <f t="shared" si="60"/>
        <v>0</v>
      </c>
      <c r="AH107" s="13">
        <f t="shared" si="61"/>
        <v>0</v>
      </c>
      <c r="AX107" s="37">
        <f t="shared" si="49"/>
        <v>208</v>
      </c>
      <c r="AY107" s="21" t="s">
        <v>648</v>
      </c>
      <c r="BK107" s="22" t="s">
        <v>57</v>
      </c>
      <c r="BL107" s="75">
        <v>218</v>
      </c>
      <c r="BM107" s="38">
        <v>44319</v>
      </c>
      <c r="BN107" s="90">
        <f t="shared" si="48"/>
        <v>0</v>
      </c>
      <c r="BO107" s="21" t="s">
        <v>664</v>
      </c>
      <c r="BP107" s="118">
        <v>10</v>
      </c>
    </row>
    <row r="108" spans="1:68" ht="30">
      <c r="A108" s="35">
        <v>44319</v>
      </c>
      <c r="B108" s="21" t="s">
        <v>674</v>
      </c>
      <c r="C108" s="39" t="s">
        <v>675</v>
      </c>
      <c r="D108" s="13" t="s">
        <v>6</v>
      </c>
      <c r="E108" s="21" t="s">
        <v>676</v>
      </c>
      <c r="F108" s="123" t="s">
        <v>682</v>
      </c>
      <c r="G108" s="21" t="s">
        <v>677</v>
      </c>
      <c r="H108" s="21" t="s">
        <v>678</v>
      </c>
      <c r="I108" s="21" t="s">
        <v>679</v>
      </c>
      <c r="J108" s="21" t="s">
        <v>680</v>
      </c>
      <c r="W108" s="13">
        <v>1</v>
      </c>
      <c r="X108" s="13">
        <v>1</v>
      </c>
      <c r="Y108" s="13">
        <v>1</v>
      </c>
      <c r="AA108" s="13">
        <v>1</v>
      </c>
      <c r="AB108" s="13">
        <v>1</v>
      </c>
      <c r="AC108" s="13">
        <v>1</v>
      </c>
      <c r="AE108" s="13">
        <v>1</v>
      </c>
      <c r="AF108" s="13">
        <v>1</v>
      </c>
      <c r="AG108" s="13">
        <v>1</v>
      </c>
      <c r="AX108" s="37">
        <f t="shared" si="49"/>
        <v>342</v>
      </c>
      <c r="AY108" s="21" t="s">
        <v>138</v>
      </c>
      <c r="BG108" s="13">
        <v>1</v>
      </c>
      <c r="BH108" s="13" t="s">
        <v>19</v>
      </c>
      <c r="BI108" s="86">
        <v>0.3576388888888889</v>
      </c>
      <c r="BJ108" s="21" t="s">
        <v>681</v>
      </c>
      <c r="BK108" s="22" t="s">
        <v>57</v>
      </c>
      <c r="BL108" s="75">
        <v>392</v>
      </c>
      <c r="BM108" s="38">
        <v>44319</v>
      </c>
      <c r="BN108" s="90">
        <f t="shared" ref="BN108" si="62">AX108-BL108+BP108</f>
        <v>0</v>
      </c>
      <c r="BO108" s="21" t="s">
        <v>716</v>
      </c>
      <c r="BP108" s="118">
        <v>50</v>
      </c>
    </row>
    <row r="109" spans="1:68">
      <c r="A109" s="35">
        <v>44320</v>
      </c>
      <c r="B109" s="21" t="s">
        <v>684</v>
      </c>
      <c r="C109" s="39" t="s">
        <v>95</v>
      </c>
      <c r="E109" s="21" t="s">
        <v>685</v>
      </c>
      <c r="F109" s="120" t="s">
        <v>686</v>
      </c>
      <c r="G109" s="21" t="s">
        <v>687</v>
      </c>
      <c r="H109" s="21" t="s">
        <v>688</v>
      </c>
      <c r="I109" s="21" t="s">
        <v>689</v>
      </c>
      <c r="J109" s="21" t="s">
        <v>690</v>
      </c>
      <c r="Q109" s="13">
        <v>1</v>
      </c>
      <c r="V109" s="13">
        <f t="shared" si="58"/>
        <v>0</v>
      </c>
      <c r="Z109" s="13">
        <f t="shared" si="59"/>
        <v>0</v>
      </c>
      <c r="AD109" s="13">
        <f t="shared" si="60"/>
        <v>0</v>
      </c>
      <c r="AH109" s="13">
        <f t="shared" si="61"/>
        <v>0</v>
      </c>
      <c r="AX109" s="37">
        <f t="shared" si="49"/>
        <v>462</v>
      </c>
      <c r="AY109" s="21" t="s">
        <v>65</v>
      </c>
      <c r="BK109" s="22" t="s">
        <v>57</v>
      </c>
      <c r="BL109" s="75">
        <v>462</v>
      </c>
      <c r="BM109" s="38">
        <v>44320</v>
      </c>
      <c r="BN109" s="76">
        <f t="shared" si="48"/>
        <v>0</v>
      </c>
    </row>
    <row r="110" spans="1:68">
      <c r="V110" s="13">
        <f t="shared" si="58"/>
        <v>0</v>
      </c>
      <c r="Z110" s="13">
        <f t="shared" si="59"/>
        <v>0</v>
      </c>
      <c r="AD110" s="13">
        <f t="shared" si="60"/>
        <v>0</v>
      </c>
      <c r="AH110" s="13">
        <f t="shared" si="61"/>
        <v>0</v>
      </c>
      <c r="AX110" s="37">
        <f t="shared" si="49"/>
        <v>0</v>
      </c>
      <c r="BN110" s="76">
        <f t="shared" si="48"/>
        <v>0</v>
      </c>
    </row>
    <row r="111" spans="1:68">
      <c r="A111" s="13" t="s">
        <v>701</v>
      </c>
      <c r="V111" s="13">
        <f t="shared" si="58"/>
        <v>0</v>
      </c>
      <c r="Z111" s="13">
        <f t="shared" si="59"/>
        <v>0</v>
      </c>
      <c r="AD111" s="13">
        <f t="shared" si="60"/>
        <v>0</v>
      </c>
      <c r="AH111" s="13">
        <f t="shared" si="61"/>
        <v>0</v>
      </c>
      <c r="AX111" s="37">
        <f t="shared" si="49"/>
        <v>0</v>
      </c>
      <c r="BN111" s="76">
        <f t="shared" si="48"/>
        <v>0</v>
      </c>
    </row>
    <row r="112" spans="1:68" ht="30">
      <c r="A112" s="35">
        <v>44322</v>
      </c>
      <c r="B112" s="21" t="s">
        <v>702</v>
      </c>
      <c r="C112" s="39" t="s">
        <v>130</v>
      </c>
      <c r="E112" s="21" t="s">
        <v>703</v>
      </c>
      <c r="F112" s="123" t="s">
        <v>704</v>
      </c>
      <c r="H112" s="21" t="s">
        <v>705</v>
      </c>
      <c r="I112" s="21" t="s">
        <v>706</v>
      </c>
      <c r="J112" s="21" t="s">
        <v>707</v>
      </c>
      <c r="V112" s="13">
        <f t="shared" si="58"/>
        <v>0</v>
      </c>
      <c r="Z112" s="13">
        <f t="shared" si="59"/>
        <v>0</v>
      </c>
      <c r="AD112" s="13">
        <f t="shared" si="60"/>
        <v>0</v>
      </c>
      <c r="AH112" s="13">
        <f t="shared" si="61"/>
        <v>0</v>
      </c>
      <c r="AK112" s="22">
        <v>1</v>
      </c>
      <c r="AL112" s="13">
        <v>1</v>
      </c>
      <c r="AM112" s="13">
        <v>1</v>
      </c>
      <c r="AS112" s="13">
        <v>1</v>
      </c>
      <c r="AT112" s="13">
        <v>1</v>
      </c>
      <c r="AV112" s="13">
        <v>1</v>
      </c>
      <c r="AW112" s="25">
        <v>1</v>
      </c>
      <c r="AX112" s="37">
        <f t="shared" si="49"/>
        <v>126</v>
      </c>
      <c r="BK112" s="22" t="s">
        <v>57</v>
      </c>
      <c r="BL112" s="75">
        <v>176</v>
      </c>
      <c r="BM112" s="38">
        <v>44322</v>
      </c>
      <c r="BN112" s="76">
        <f t="shared" si="48"/>
        <v>0</v>
      </c>
      <c r="BO112" s="21" t="s">
        <v>709</v>
      </c>
      <c r="BP112" s="118">
        <v>50</v>
      </c>
    </row>
    <row r="113" spans="1:68" ht="45">
      <c r="A113" s="35">
        <v>44324</v>
      </c>
      <c r="B113" s="21" t="s">
        <v>718</v>
      </c>
      <c r="C113" s="39" t="s">
        <v>719</v>
      </c>
      <c r="E113" s="21" t="s">
        <v>720</v>
      </c>
      <c r="F113" s="123" t="s">
        <v>721</v>
      </c>
      <c r="G113" s="21" t="s">
        <v>722</v>
      </c>
      <c r="I113" s="21" t="s">
        <v>723</v>
      </c>
      <c r="J113" s="21" t="s">
        <v>724</v>
      </c>
      <c r="K113" s="22">
        <v>1</v>
      </c>
      <c r="V113" s="13">
        <f t="shared" si="58"/>
        <v>0</v>
      </c>
      <c r="Z113" s="13">
        <f t="shared" si="59"/>
        <v>0</v>
      </c>
      <c r="AD113" s="13">
        <f t="shared" si="60"/>
        <v>0</v>
      </c>
      <c r="AH113" s="13">
        <f t="shared" si="61"/>
        <v>0</v>
      </c>
      <c r="AX113" s="37">
        <f t="shared" si="49"/>
        <v>30</v>
      </c>
      <c r="BN113" s="76">
        <f t="shared" si="48"/>
        <v>0</v>
      </c>
      <c r="BO113" s="21" t="s">
        <v>725</v>
      </c>
      <c r="BP113" s="118">
        <v>-30</v>
      </c>
    </row>
    <row r="114" spans="1:68">
      <c r="V114" s="13">
        <f t="shared" si="58"/>
        <v>0</v>
      </c>
      <c r="Z114" s="13">
        <f t="shared" si="59"/>
        <v>0</v>
      </c>
      <c r="AD114" s="13">
        <f t="shared" si="60"/>
        <v>0</v>
      </c>
      <c r="AH114" s="13">
        <f t="shared" si="61"/>
        <v>0</v>
      </c>
      <c r="AX114" s="37">
        <f t="shared" si="49"/>
        <v>0</v>
      </c>
      <c r="BN114" s="76">
        <f t="shared" si="48"/>
        <v>0</v>
      </c>
    </row>
  </sheetData>
  <autoFilter ref="A10:BO114">
    <filterColumn colId="50"/>
    <filterColumn colId="51"/>
    <filterColumn colId="53"/>
    <filterColumn colId="54"/>
    <filterColumn colId="65"/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18"/>
  <sheetViews>
    <sheetView topLeftCell="A4" workbookViewId="0">
      <selection activeCell="A83" sqref="A83"/>
    </sheetView>
  </sheetViews>
  <sheetFormatPr defaultRowHeight="15"/>
  <cols>
    <col min="1" max="1" width="16" customWidth="1"/>
    <col min="2" max="2" width="3.7109375" style="45" customWidth="1"/>
    <col min="3" max="3" width="3.7109375" style="44" customWidth="1"/>
    <col min="4" max="5" width="3.7109375" customWidth="1"/>
    <col min="6" max="6" width="3.7109375" style="44" customWidth="1"/>
    <col min="7" max="8" width="3.7109375" customWidth="1"/>
    <col min="9" max="9" width="3.7109375" style="44" customWidth="1"/>
    <col min="10" max="11" width="3.7109375" customWidth="1"/>
    <col min="12" max="12" width="3.7109375" style="44" customWidth="1"/>
    <col min="13" max="13" width="3.7109375" customWidth="1"/>
    <col min="14" max="14" width="3.7109375" style="44" customWidth="1"/>
    <col min="15" max="16" width="3.7109375" customWidth="1"/>
    <col min="17" max="17" width="49.42578125" customWidth="1"/>
  </cols>
  <sheetData>
    <row r="1" spans="1:18" ht="49.5" thickBot="1">
      <c r="A1" s="3" t="s">
        <v>93</v>
      </c>
      <c r="B1" s="47" t="s">
        <v>31</v>
      </c>
      <c r="C1" s="48" t="s">
        <v>70</v>
      </c>
      <c r="D1" s="48" t="s">
        <v>33</v>
      </c>
      <c r="E1" s="48" t="s">
        <v>31</v>
      </c>
      <c r="F1" s="49" t="s">
        <v>70</v>
      </c>
      <c r="G1" s="48" t="s">
        <v>33</v>
      </c>
      <c r="H1" s="48" t="s">
        <v>31</v>
      </c>
      <c r="I1" s="49" t="s">
        <v>70</v>
      </c>
      <c r="J1" s="48" t="s">
        <v>33</v>
      </c>
      <c r="K1" s="48" t="s">
        <v>31</v>
      </c>
      <c r="L1" s="49" t="s">
        <v>70</v>
      </c>
      <c r="M1" s="50" t="s">
        <v>33</v>
      </c>
      <c r="N1" s="8"/>
      <c r="O1" s="96" t="s">
        <v>77</v>
      </c>
      <c r="Q1" s="97">
        <f ca="1">TODAY()</f>
        <v>44342</v>
      </c>
    </row>
    <row r="2" spans="1:18" ht="15.75" thickBot="1">
      <c r="A2" s="78"/>
      <c r="B2" s="79" t="s">
        <v>38</v>
      </c>
      <c r="C2" s="80" t="s">
        <v>19</v>
      </c>
      <c r="D2" s="78"/>
      <c r="E2" s="83"/>
      <c r="F2" s="80" t="s">
        <v>20</v>
      </c>
      <c r="G2" s="78"/>
      <c r="H2" s="83"/>
      <c r="I2" s="80" t="s">
        <v>22</v>
      </c>
      <c r="J2" s="78"/>
      <c r="K2" s="83"/>
      <c r="L2" s="80" t="s">
        <v>21</v>
      </c>
      <c r="M2" s="81"/>
      <c r="N2" s="8"/>
      <c r="Q2" s="94"/>
    </row>
    <row r="3" spans="1:18">
      <c r="A3" s="64" t="s">
        <v>79</v>
      </c>
      <c r="B3" s="64">
        <f t="shared" ref="B3:M3" si="0">SUMIF($N11:$N210,"=1",B11:B210)</f>
        <v>1</v>
      </c>
      <c r="C3" s="62">
        <f t="shared" si="0"/>
        <v>1</v>
      </c>
      <c r="D3" s="62">
        <f t="shared" si="0"/>
        <v>1</v>
      </c>
      <c r="E3" s="63">
        <f t="shared" si="0"/>
        <v>3</v>
      </c>
      <c r="F3" s="62">
        <f t="shared" si="0"/>
        <v>1</v>
      </c>
      <c r="G3" s="62">
        <f t="shared" si="0"/>
        <v>2</v>
      </c>
      <c r="H3" s="63">
        <f t="shared" si="0"/>
        <v>2</v>
      </c>
      <c r="I3" s="62">
        <f t="shared" si="0"/>
        <v>1</v>
      </c>
      <c r="J3" s="62">
        <f t="shared" si="0"/>
        <v>2</v>
      </c>
      <c r="K3" s="63">
        <f t="shared" si="0"/>
        <v>2</v>
      </c>
      <c r="L3" s="62">
        <f t="shared" si="0"/>
        <v>1</v>
      </c>
      <c r="M3" s="63">
        <f t="shared" si="0"/>
        <v>1</v>
      </c>
      <c r="N3" s="94"/>
    </row>
    <row r="4" spans="1:18">
      <c r="A4" s="45" t="s">
        <v>80</v>
      </c>
      <c r="B4" s="45">
        <f t="shared" ref="B4:M4" si="1">SUMIF($O11:$O210,"=1",B11:B210)</f>
        <v>2</v>
      </c>
      <c r="C4" s="8">
        <f t="shared" si="1"/>
        <v>2</v>
      </c>
      <c r="D4" s="8">
        <f t="shared" si="1"/>
        <v>2</v>
      </c>
      <c r="E4" s="55">
        <f t="shared" si="1"/>
        <v>5</v>
      </c>
      <c r="F4" s="8">
        <f t="shared" si="1"/>
        <v>3</v>
      </c>
      <c r="G4" s="8">
        <f t="shared" si="1"/>
        <v>4</v>
      </c>
      <c r="H4" s="55">
        <f t="shared" si="1"/>
        <v>4</v>
      </c>
      <c r="I4" s="8">
        <f t="shared" si="1"/>
        <v>3</v>
      </c>
      <c r="J4" s="8">
        <f t="shared" si="1"/>
        <v>4</v>
      </c>
      <c r="K4" s="55">
        <f t="shared" si="1"/>
        <v>4</v>
      </c>
      <c r="L4" s="8">
        <f t="shared" si="1"/>
        <v>3</v>
      </c>
      <c r="M4" s="55">
        <f t="shared" si="1"/>
        <v>4</v>
      </c>
      <c r="N4" s="8"/>
    </row>
    <row r="5" spans="1:18">
      <c r="A5" s="45" t="s">
        <v>81</v>
      </c>
      <c r="B5" s="45">
        <f t="shared" ref="B5:M5" si="2">SUMIF($P11:$P210,"=1",B11:B210)</f>
        <v>0</v>
      </c>
      <c r="C5" s="8">
        <f t="shared" si="2"/>
        <v>0</v>
      </c>
      <c r="D5" s="8">
        <f t="shared" si="2"/>
        <v>0</v>
      </c>
      <c r="E5" s="55">
        <f t="shared" si="2"/>
        <v>0</v>
      </c>
      <c r="F5" s="8">
        <f t="shared" si="2"/>
        <v>0</v>
      </c>
      <c r="G5" s="8">
        <f t="shared" si="2"/>
        <v>0</v>
      </c>
      <c r="H5" s="55">
        <f t="shared" si="2"/>
        <v>0</v>
      </c>
      <c r="I5" s="8">
        <f t="shared" si="2"/>
        <v>0</v>
      </c>
      <c r="J5" s="8">
        <f t="shared" si="2"/>
        <v>0</v>
      </c>
      <c r="K5" s="55">
        <f t="shared" si="2"/>
        <v>0</v>
      </c>
      <c r="L5" s="8">
        <f t="shared" si="2"/>
        <v>0</v>
      </c>
      <c r="M5" s="55">
        <f t="shared" si="2"/>
        <v>0</v>
      </c>
      <c r="N5" s="8"/>
    </row>
    <row r="6" spans="1:18" ht="15.75" thickBot="1">
      <c r="A6" s="65" t="s">
        <v>82</v>
      </c>
      <c r="B6" s="45">
        <f>B7-SUM(B3:B5)</f>
        <v>37</v>
      </c>
      <c r="C6" s="8">
        <f t="shared" ref="C6:M6" si="3">C7-SUM(C3:C5)</f>
        <v>30</v>
      </c>
      <c r="D6" s="8">
        <f t="shared" si="3"/>
        <v>42</v>
      </c>
      <c r="E6" s="55">
        <f t="shared" si="3"/>
        <v>71</v>
      </c>
      <c r="F6" s="8">
        <f t="shared" si="3"/>
        <v>57</v>
      </c>
      <c r="G6" s="8">
        <f t="shared" si="3"/>
        <v>67</v>
      </c>
      <c r="H6" s="55">
        <f t="shared" si="3"/>
        <v>67</v>
      </c>
      <c r="I6" s="8">
        <f t="shared" si="3"/>
        <v>55</v>
      </c>
      <c r="J6" s="8">
        <f t="shared" si="3"/>
        <v>68</v>
      </c>
      <c r="K6" s="55">
        <f t="shared" si="3"/>
        <v>65</v>
      </c>
      <c r="L6" s="8">
        <f t="shared" si="3"/>
        <v>56</v>
      </c>
      <c r="M6" s="55">
        <f t="shared" si="3"/>
        <v>65</v>
      </c>
      <c r="N6" s="8"/>
    </row>
    <row r="7" spans="1:18" ht="15.75" thickBot="1">
      <c r="A7" s="72" t="s">
        <v>78</v>
      </c>
      <c r="B7" s="82">
        <f t="shared" ref="B7:M7" si="4">SUM(B11:B210)</f>
        <v>40</v>
      </c>
      <c r="C7" s="73">
        <f t="shared" si="4"/>
        <v>33</v>
      </c>
      <c r="D7" s="73">
        <f t="shared" si="4"/>
        <v>45</v>
      </c>
      <c r="E7" s="74">
        <f t="shared" si="4"/>
        <v>79</v>
      </c>
      <c r="F7" s="73">
        <f t="shared" si="4"/>
        <v>61</v>
      </c>
      <c r="G7" s="73">
        <f t="shared" si="4"/>
        <v>73</v>
      </c>
      <c r="H7" s="74">
        <f t="shared" si="4"/>
        <v>73</v>
      </c>
      <c r="I7" s="73">
        <f t="shared" si="4"/>
        <v>59</v>
      </c>
      <c r="J7" s="73">
        <f t="shared" si="4"/>
        <v>74</v>
      </c>
      <c r="K7" s="74">
        <f t="shared" si="4"/>
        <v>71</v>
      </c>
      <c r="L7" s="73">
        <f t="shared" si="4"/>
        <v>60</v>
      </c>
      <c r="M7" s="74">
        <f t="shared" si="4"/>
        <v>70</v>
      </c>
      <c r="N7" s="8"/>
    </row>
    <row r="8" spans="1:18" ht="15.75" thickBot="1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8"/>
    </row>
    <row r="9" spans="1:18" ht="15.75" thickBot="1">
      <c r="A9" s="46"/>
      <c r="B9" s="51" t="s">
        <v>38</v>
      </c>
      <c r="C9" s="52" t="s">
        <v>19</v>
      </c>
      <c r="D9" s="46"/>
      <c r="E9" s="52"/>
      <c r="F9" s="53" t="s">
        <v>20</v>
      </c>
      <c r="G9" s="46"/>
      <c r="H9" s="52"/>
      <c r="I9" s="53" t="s">
        <v>22</v>
      </c>
      <c r="J9" s="46"/>
      <c r="K9" s="52"/>
      <c r="L9" s="53" t="s">
        <v>21</v>
      </c>
      <c r="M9" s="54"/>
    </row>
    <row r="10" spans="1:18" ht="68.25" customHeight="1" thickBot="1">
      <c r="A10" s="46" t="s">
        <v>0</v>
      </c>
      <c r="B10" s="47" t="s">
        <v>31</v>
      </c>
      <c r="C10" s="48" t="s">
        <v>70</v>
      </c>
      <c r="D10" s="48" t="s">
        <v>33</v>
      </c>
      <c r="E10" s="48" t="s">
        <v>31</v>
      </c>
      <c r="F10" s="49" t="s">
        <v>70</v>
      </c>
      <c r="G10" s="48" t="s">
        <v>33</v>
      </c>
      <c r="H10" s="48" t="s">
        <v>31</v>
      </c>
      <c r="I10" s="49" t="s">
        <v>70</v>
      </c>
      <c r="J10" s="48" t="s">
        <v>33</v>
      </c>
      <c r="K10" s="48" t="s">
        <v>31</v>
      </c>
      <c r="L10" s="49" t="s">
        <v>70</v>
      </c>
      <c r="M10" s="50" t="s">
        <v>33</v>
      </c>
      <c r="N10" s="58" t="s">
        <v>79</v>
      </c>
      <c r="O10" s="57" t="s">
        <v>80</v>
      </c>
      <c r="P10" s="57" t="s">
        <v>81</v>
      </c>
      <c r="Q10" s="95" t="s">
        <v>639</v>
      </c>
      <c r="R10" s="57" t="s">
        <v>645</v>
      </c>
    </row>
    <row r="11" spans="1:18">
      <c r="A11" t="str">
        <f>RegForms!B11</f>
        <v>Anne Hall</v>
      </c>
      <c r="B11" s="98">
        <f>SUM(RegForms!P11:Q11,RegForms!T11,RegForms!AL11)</f>
        <v>1</v>
      </c>
      <c r="C11" s="59">
        <f>SUM(RegForms!P11:Q11,RegForms!U11)</f>
        <v>1</v>
      </c>
      <c r="D11" s="61">
        <f>SUM(RegForms!P11:Q11,RegForms!W11,RegForms!AM11)</f>
        <v>1</v>
      </c>
      <c r="E11" s="61">
        <f>SUM(RegForms!P11:S11,RegForms!X11,RegForms!AO11)</f>
        <v>1</v>
      </c>
      <c r="F11" s="59">
        <f>SUM(RegForms!P11:S11,RegForms!Y11)</f>
        <v>1</v>
      </c>
      <c r="G11" s="61">
        <f>SUM(RegForms!P11:S11,RegForms!AA11,RegForms!AQ11)</f>
        <v>1</v>
      </c>
      <c r="H11" s="61">
        <f>SUM(RegForms!P11:S11,RegForms!AB11,RegForms!AR11)</f>
        <v>1</v>
      </c>
      <c r="I11" s="59">
        <f>SUM(RegForms!P11:S11,RegForms!AC11)</f>
        <v>1</v>
      </c>
      <c r="J11" s="61">
        <f>SUM(RegForms!P11:S11,RegForms!AE11,RegForms!AT11)</f>
        <v>1</v>
      </c>
      <c r="K11" s="61">
        <f>SUM(RegForms!P11:S11,RegForms!AF11,RegForms!AU11)</f>
        <v>1</v>
      </c>
      <c r="L11" s="59">
        <f>SUM(RegForms!P11:S11,RegForms!AG11)</f>
        <v>1</v>
      </c>
      <c r="M11" s="61">
        <f>SUM(RegForms!P11:S11,RegForms!AI11,RegForms!AW11)</f>
        <v>1</v>
      </c>
      <c r="N11" s="59">
        <f>IF(AND(RegForms!BC11=1,RegForms!BD11=0),1,0)</f>
        <v>0</v>
      </c>
      <c r="O11" s="60">
        <f>IF(AND(RegForms!BC11=0,RegForms!BD11=1),1,0)</f>
        <v>0</v>
      </c>
      <c r="P11" s="61">
        <f>IF(AND(RegForms!BC11=1,RegForms!BD11=1),1,0)</f>
        <v>0</v>
      </c>
      <c r="Q11" s="21">
        <f>RegForms!BE11</f>
        <v>0</v>
      </c>
      <c r="R11" s="13" t="b">
        <f t="shared" ref="R11:R14" si="5">OR(N11:P11,NOT(Q11=0))</f>
        <v>0</v>
      </c>
    </row>
    <row r="12" spans="1:18">
      <c r="A12" t="str">
        <f>RegForms!B12</f>
        <v>Alistair Hall</v>
      </c>
      <c r="B12" s="98">
        <f>SUM(RegForms!P12:Q12,RegForms!T12,RegForms!AL12)</f>
        <v>1</v>
      </c>
      <c r="C12" s="59">
        <f>SUM(RegForms!P12:Q12,RegForms!U12)</f>
        <v>1</v>
      </c>
      <c r="D12" s="61">
        <f>SUM(RegForms!P12:Q12,RegForms!W12,RegForms!AM12)</f>
        <v>1</v>
      </c>
      <c r="E12" s="61">
        <f>SUM(RegForms!P12:S12,RegForms!X12,RegForms!AO12)</f>
        <v>1</v>
      </c>
      <c r="F12" s="59">
        <f>SUM(RegForms!P12:S12,RegForms!Y12)</f>
        <v>1</v>
      </c>
      <c r="G12" s="61">
        <f>SUM(RegForms!P12:S12,RegForms!AA12,RegForms!AQ12)</f>
        <v>1</v>
      </c>
      <c r="H12" s="61">
        <f>SUM(RegForms!P12:S12,RegForms!AB12,RegForms!AR12)</f>
        <v>1</v>
      </c>
      <c r="I12" s="59">
        <f>SUM(RegForms!P12:S12,RegForms!AC12)</f>
        <v>1</v>
      </c>
      <c r="J12" s="61">
        <f>SUM(RegForms!P12:S12,RegForms!AE12,RegForms!AT12)</f>
        <v>1</v>
      </c>
      <c r="K12" s="61">
        <f>SUM(RegForms!P12:S12,RegForms!AF12,RegForms!AU12)</f>
        <v>1</v>
      </c>
      <c r="L12" s="59">
        <f>SUM(RegForms!P12:S12,RegForms!AG12)</f>
        <v>1</v>
      </c>
      <c r="M12" s="61">
        <f>SUM(RegForms!P12:S12,RegForms!AI12,RegForms!AW12)</f>
        <v>1</v>
      </c>
      <c r="N12" s="59">
        <f>IF(AND(RegForms!BC12=1,RegForms!BD12=0),1,0)</f>
        <v>0</v>
      </c>
      <c r="O12" s="60">
        <f>IF(AND(RegForms!BC12=0,RegForms!BD12=1),1,0)</f>
        <v>0</v>
      </c>
      <c r="P12" s="61">
        <f>IF(AND(RegForms!BC12=1,RegForms!BD12=1),1,0)</f>
        <v>0</v>
      </c>
      <c r="Q12" s="21">
        <f>RegForms!BE12</f>
        <v>0</v>
      </c>
      <c r="R12" s="13" t="b">
        <f t="shared" si="5"/>
        <v>0</v>
      </c>
    </row>
    <row r="13" spans="1:18">
      <c r="A13" t="str">
        <f>RegForms!B13</f>
        <v>Ruth Miller</v>
      </c>
      <c r="B13" s="98">
        <f>SUM(RegForms!P13:Q13,RegForms!T13,RegForms!AL13)</f>
        <v>1</v>
      </c>
      <c r="C13" s="59">
        <f>SUM(RegForms!P13:Q13,RegForms!U13)</f>
        <v>1</v>
      </c>
      <c r="D13" s="61">
        <f>SUM(RegForms!P13:Q13,RegForms!W13,RegForms!AM13)</f>
        <v>1</v>
      </c>
      <c r="E13" s="61">
        <f>SUM(RegForms!P13:S13,RegForms!X13,RegForms!AO13)</f>
        <v>1</v>
      </c>
      <c r="F13" s="59">
        <f>SUM(RegForms!P13:S13,RegForms!Y13)</f>
        <v>1</v>
      </c>
      <c r="G13" s="61">
        <f>SUM(RegForms!P13:S13,RegForms!AA13,RegForms!AQ13)</f>
        <v>1</v>
      </c>
      <c r="H13" s="61">
        <f>SUM(RegForms!P13:S13,RegForms!AB13,RegForms!AR13)</f>
        <v>1</v>
      </c>
      <c r="I13" s="59">
        <f>SUM(RegForms!P13:S13,RegForms!AC13)</f>
        <v>1</v>
      </c>
      <c r="J13" s="61">
        <f>SUM(RegForms!P13:S13,RegForms!AE13,RegForms!AT13)</f>
        <v>1</v>
      </c>
      <c r="K13" s="61">
        <f>SUM(RegForms!P13:S13,RegForms!AF13,RegForms!AU13)</f>
        <v>1</v>
      </c>
      <c r="L13" s="59">
        <f>SUM(RegForms!P13:S13,RegForms!AG13)</f>
        <v>1</v>
      </c>
      <c r="M13" s="61">
        <f>SUM(RegForms!P13:S13,RegForms!AI13,RegForms!AW13)</f>
        <v>1</v>
      </c>
      <c r="N13" s="59">
        <f>IF(AND(RegForms!BC13=1,RegForms!BD13=0),1,0)</f>
        <v>0</v>
      </c>
      <c r="O13" s="60">
        <f>IF(AND(RegForms!BC13=0,RegForms!BD13=1),1,0)</f>
        <v>0</v>
      </c>
      <c r="P13" s="61">
        <f>IF(AND(RegForms!BC13=1,RegForms!BD13=1),1,0)</f>
        <v>0</v>
      </c>
      <c r="Q13" s="21">
        <f>RegForms!BE13</f>
        <v>0</v>
      </c>
      <c r="R13" s="13" t="b">
        <f t="shared" si="5"/>
        <v>0</v>
      </c>
    </row>
    <row r="14" spans="1:18">
      <c r="A14" t="str">
        <f>RegForms!B14</f>
        <v>Brian Curtis</v>
      </c>
      <c r="B14" s="98">
        <f>SUM(RegForms!P14:Q14,RegForms!T14,RegForms!AL14)</f>
        <v>0</v>
      </c>
      <c r="C14" s="59">
        <f>SUM(RegForms!P14:Q14,RegForms!U14)</f>
        <v>0</v>
      </c>
      <c r="D14" s="61">
        <f>SUM(RegForms!P14:Q14,RegForms!W14,RegForms!AM14)</f>
        <v>0</v>
      </c>
      <c r="E14" s="61">
        <f>SUM(RegForms!P14:S14,RegForms!X14,RegForms!AO14)</f>
        <v>1</v>
      </c>
      <c r="F14" s="59">
        <f>SUM(RegForms!P14:S14,RegForms!Y14)</f>
        <v>1</v>
      </c>
      <c r="G14" s="61">
        <f>SUM(RegForms!P14:S14,RegForms!AA14,RegForms!AQ14)</f>
        <v>1</v>
      </c>
      <c r="H14" s="61">
        <f>SUM(RegForms!P14:S14,RegForms!AB14,RegForms!AR14)</f>
        <v>1</v>
      </c>
      <c r="I14" s="59">
        <f>SUM(RegForms!P14:S14,RegForms!AC14)</f>
        <v>1</v>
      </c>
      <c r="J14" s="61">
        <f>SUM(RegForms!P14:S14,RegForms!AE14,RegForms!AT14)</f>
        <v>1</v>
      </c>
      <c r="K14" s="61">
        <f>SUM(RegForms!P14:S14,RegForms!AF14,RegForms!AU14)</f>
        <v>1</v>
      </c>
      <c r="L14" s="59">
        <f>SUM(RegForms!P14:S14,RegForms!AG14)</f>
        <v>1</v>
      </c>
      <c r="M14" s="61">
        <f>SUM(RegForms!P14:S14,RegForms!AI14,RegForms!AW14)</f>
        <v>1</v>
      </c>
      <c r="N14" s="59">
        <f>IF(AND(RegForms!BC14=1,RegForms!BD14=0),1,0)</f>
        <v>0</v>
      </c>
      <c r="O14" s="60">
        <f>IF(AND(RegForms!BC14=0,RegForms!BD14=1),1,0)</f>
        <v>0</v>
      </c>
      <c r="P14" s="61">
        <f>IF(AND(RegForms!BC14=1,RegForms!BD14=1),1,0)</f>
        <v>0</v>
      </c>
      <c r="Q14" s="21">
        <f>RegForms!BE14</f>
        <v>0</v>
      </c>
      <c r="R14" s="13" t="b">
        <f t="shared" si="5"/>
        <v>0</v>
      </c>
    </row>
    <row r="15" spans="1:18">
      <c r="A15" t="str">
        <f>RegForms!B15</f>
        <v>Susan Hamel</v>
      </c>
      <c r="B15" s="98">
        <f>SUM(RegForms!P15:Q15,RegForms!T15,RegForms!AL15)</f>
        <v>1</v>
      </c>
      <c r="C15" s="59">
        <f>SUM(RegForms!P15:Q15,RegForms!U15)</f>
        <v>1</v>
      </c>
      <c r="D15" s="61">
        <f>SUM(RegForms!P15:Q15,RegForms!W15,RegForms!AM15)</f>
        <v>1</v>
      </c>
      <c r="E15" s="61">
        <f>SUM(RegForms!P15:S15,RegForms!X15,RegForms!AO15)</f>
        <v>1</v>
      </c>
      <c r="F15" s="59">
        <f>SUM(RegForms!P15:S15,RegForms!Y15)</f>
        <v>1</v>
      </c>
      <c r="G15" s="61">
        <f>SUM(RegForms!P15:S15,RegForms!AA15,RegForms!AQ15)</f>
        <v>1</v>
      </c>
      <c r="H15" s="61">
        <f>SUM(RegForms!P15:S15,RegForms!AB15,RegForms!AR15)</f>
        <v>1</v>
      </c>
      <c r="I15" s="59">
        <f>SUM(RegForms!P15:S15,RegForms!AC15)</f>
        <v>1</v>
      </c>
      <c r="J15" s="61">
        <f>SUM(RegForms!P15:S15,RegForms!AE15,RegForms!AT15)</f>
        <v>1</v>
      </c>
      <c r="K15" s="61">
        <f>SUM(RegForms!P15:S15,RegForms!AF15,RegForms!AU15)</f>
        <v>1</v>
      </c>
      <c r="L15" s="59">
        <f>SUM(RegForms!P15:S15,RegForms!AG15)</f>
        <v>1</v>
      </c>
      <c r="M15" s="61">
        <f>SUM(RegForms!P15:S15,RegForms!AI15,RegForms!AW15)</f>
        <v>1</v>
      </c>
      <c r="N15" s="59">
        <f>IF(AND(RegForms!BC15=1,RegForms!BD15=0),1,0)</f>
        <v>0</v>
      </c>
      <c r="O15" s="60">
        <f>IF(AND(RegForms!BC15=0,RegForms!BD15=1),1,0)</f>
        <v>1</v>
      </c>
      <c r="P15" s="61">
        <f>IF(AND(RegForms!BC15=1,RegForms!BD15=1),1,0)</f>
        <v>0</v>
      </c>
      <c r="Q15" s="21">
        <f>RegForms!BE15</f>
        <v>0</v>
      </c>
      <c r="R15" s="13" t="b">
        <f>OR(N15:P15,NOT(Q15=0))</f>
        <v>1</v>
      </c>
    </row>
    <row r="16" spans="1:18">
      <c r="A16" t="str">
        <f>RegForms!B16</f>
        <v>Anne Potaka</v>
      </c>
      <c r="B16" s="98">
        <f>SUM(RegForms!P16:Q16,RegForms!T16,RegForms!AL16)</f>
        <v>1</v>
      </c>
      <c r="C16" s="59">
        <f>SUM(RegForms!P16:Q16,RegForms!U16)</f>
        <v>1</v>
      </c>
      <c r="D16" s="61">
        <f>SUM(RegForms!P16:Q16,RegForms!W16,RegForms!AM16)</f>
        <v>1</v>
      </c>
      <c r="E16" s="61">
        <f>SUM(RegForms!P16:S16,RegForms!X16,RegForms!AO16)</f>
        <v>1</v>
      </c>
      <c r="F16" s="59">
        <f>SUM(RegForms!P16:S16,RegForms!Y16)</f>
        <v>1</v>
      </c>
      <c r="G16" s="61">
        <f>SUM(RegForms!P16:S16,RegForms!AA16,RegForms!AQ16)</f>
        <v>1</v>
      </c>
      <c r="H16" s="61">
        <f>SUM(RegForms!P16:S16,RegForms!AB16,RegForms!AR16)</f>
        <v>1</v>
      </c>
      <c r="I16" s="59">
        <f>SUM(RegForms!P16:S16,RegForms!AC16)</f>
        <v>1</v>
      </c>
      <c r="J16" s="61">
        <f>SUM(RegForms!P16:S16,RegForms!AE16,RegForms!AT16)</f>
        <v>1</v>
      </c>
      <c r="K16" s="61">
        <f>SUM(RegForms!P16:S16,RegForms!AF16,RegForms!AU16)</f>
        <v>1</v>
      </c>
      <c r="L16" s="59">
        <f>SUM(RegForms!P16:S16,RegForms!AG16)</f>
        <v>1</v>
      </c>
      <c r="M16" s="61">
        <f>SUM(RegForms!P16:S16,RegForms!AI16,RegForms!AW16)</f>
        <v>1</v>
      </c>
      <c r="N16" s="59">
        <f>IF(AND(RegForms!BC16=1,RegForms!BD16=0),1,0)</f>
        <v>0</v>
      </c>
      <c r="O16" s="60">
        <f>IF(AND(RegForms!BC16=0,RegForms!BD16=1),1,0)</f>
        <v>0</v>
      </c>
      <c r="P16" s="61">
        <f>IF(AND(RegForms!BC16=1,RegForms!BD16=1),1,0)</f>
        <v>0</v>
      </c>
      <c r="Q16" s="21">
        <f>RegForms!BE16</f>
        <v>0</v>
      </c>
      <c r="R16" s="13" t="b">
        <f t="shared" ref="R16:R79" si="6">OR(N16:P16,NOT(Q16=0))</f>
        <v>0</v>
      </c>
    </row>
    <row r="17" spans="1:18">
      <c r="A17" t="str">
        <f>RegForms!B17</f>
        <v>Murray Short</v>
      </c>
      <c r="B17" s="98">
        <f>SUM(RegForms!P17:Q17,RegForms!T17,RegForms!AL17)</f>
        <v>1</v>
      </c>
      <c r="C17" s="59">
        <f>SUM(RegForms!P17:Q17,RegForms!U17)</f>
        <v>1</v>
      </c>
      <c r="D17" s="61">
        <f>SUM(RegForms!P17:Q17,RegForms!W17,RegForms!AM17)</f>
        <v>1</v>
      </c>
      <c r="E17" s="61">
        <f>SUM(RegForms!P17:S17,RegForms!X17,RegForms!AO17)</f>
        <v>1</v>
      </c>
      <c r="F17" s="59">
        <f>SUM(RegForms!P17:S17,RegForms!Y17)</f>
        <v>1</v>
      </c>
      <c r="G17" s="61">
        <f>SUM(RegForms!P17:S17,RegForms!AA17,RegForms!AQ17)</f>
        <v>1</v>
      </c>
      <c r="H17" s="61">
        <f>SUM(RegForms!P17:S17,RegForms!AB17,RegForms!AR17)</f>
        <v>1</v>
      </c>
      <c r="I17" s="59">
        <f>SUM(RegForms!P17:S17,RegForms!AC17)</f>
        <v>1</v>
      </c>
      <c r="J17" s="61">
        <f>SUM(RegForms!P17:S17,RegForms!AE17,RegForms!AT17)</f>
        <v>1</v>
      </c>
      <c r="K17" s="61">
        <f>SUM(RegForms!P17:S17,RegForms!AF17,RegForms!AU17)</f>
        <v>1</v>
      </c>
      <c r="L17" s="59">
        <f>SUM(RegForms!P17:S17,RegForms!AG17)</f>
        <v>1</v>
      </c>
      <c r="M17" s="61">
        <f>SUM(RegForms!P17:S17,RegForms!AI17,RegForms!AW17)</f>
        <v>1</v>
      </c>
      <c r="N17" s="59">
        <f>IF(AND(RegForms!BC17=1,RegForms!BD17=0),1,0)</f>
        <v>0</v>
      </c>
      <c r="O17" s="60">
        <f>IF(AND(RegForms!BC17=0,RegForms!BD17=1),1,0)</f>
        <v>0</v>
      </c>
      <c r="P17" s="61">
        <f>IF(AND(RegForms!BC17=1,RegForms!BD17=1),1,0)</f>
        <v>0</v>
      </c>
      <c r="Q17" s="21">
        <f>RegForms!BE17</f>
        <v>0</v>
      </c>
      <c r="R17" s="13" t="b">
        <f t="shared" si="6"/>
        <v>0</v>
      </c>
    </row>
    <row r="18" spans="1:18">
      <c r="A18" t="str">
        <f>RegForms!B18</f>
        <v>Niwa Short</v>
      </c>
      <c r="B18" s="98">
        <f>SUM(RegForms!P18:Q18,RegForms!T18,RegForms!AL18)</f>
        <v>1</v>
      </c>
      <c r="C18" s="59">
        <f>SUM(RegForms!P18:Q18,RegForms!U18)</f>
        <v>1</v>
      </c>
      <c r="D18" s="61">
        <f>SUM(RegForms!P18:Q18,RegForms!W18,RegForms!AM18)</f>
        <v>1</v>
      </c>
      <c r="E18" s="61">
        <f>SUM(RegForms!P18:S18,RegForms!X18,RegForms!AO18)</f>
        <v>1</v>
      </c>
      <c r="F18" s="59">
        <f>SUM(RegForms!P18:S18,RegForms!Y18)</f>
        <v>1</v>
      </c>
      <c r="G18" s="61">
        <f>SUM(RegForms!P18:S18,RegForms!AA18,RegForms!AQ18)</f>
        <v>1</v>
      </c>
      <c r="H18" s="61">
        <f>SUM(RegForms!P18:S18,RegForms!AB18,RegForms!AR18)</f>
        <v>1</v>
      </c>
      <c r="I18" s="59">
        <f>SUM(RegForms!P18:S18,RegForms!AC18)</f>
        <v>1</v>
      </c>
      <c r="J18" s="61">
        <f>SUM(RegForms!P18:S18,RegForms!AE18,RegForms!AT18)</f>
        <v>1</v>
      </c>
      <c r="K18" s="61">
        <f>SUM(RegForms!P18:S18,RegForms!AF18,RegForms!AU18)</f>
        <v>1</v>
      </c>
      <c r="L18" s="59">
        <f>SUM(RegForms!P18:S18,RegForms!AG18)</f>
        <v>1</v>
      </c>
      <c r="M18" s="61">
        <f>SUM(RegForms!P18:S18,RegForms!AI18,RegForms!AW18)</f>
        <v>1</v>
      </c>
      <c r="N18" s="59">
        <f>IF(AND(RegForms!BC18=1,RegForms!BD18=0),1,0)</f>
        <v>0</v>
      </c>
      <c r="O18" s="60">
        <f>IF(AND(RegForms!BC18=0,RegForms!BD18=1),1,0)</f>
        <v>0</v>
      </c>
      <c r="P18" s="61">
        <f>IF(AND(RegForms!BC18=1,RegForms!BD18=1),1,0)</f>
        <v>0</v>
      </c>
      <c r="Q18" s="21">
        <f>RegForms!BE18</f>
        <v>0</v>
      </c>
      <c r="R18" s="13" t="b">
        <f t="shared" si="6"/>
        <v>0</v>
      </c>
    </row>
    <row r="19" spans="1:18">
      <c r="A19" t="str">
        <f>RegForms!B19</f>
        <v>Viola Palmer</v>
      </c>
      <c r="B19" s="98">
        <f>SUM(RegForms!P19:Q19,RegForms!T19,RegForms!AL19)</f>
        <v>0</v>
      </c>
      <c r="C19" s="59">
        <f>SUM(RegForms!P19:Q19,RegForms!U19)</f>
        <v>0</v>
      </c>
      <c r="D19" s="61">
        <f>SUM(RegForms!P19:Q19,RegForms!W19,RegForms!AM19)</f>
        <v>0</v>
      </c>
      <c r="E19" s="61">
        <f>SUM(RegForms!P19:S19,RegForms!X19,RegForms!AO19)</f>
        <v>1</v>
      </c>
      <c r="F19" s="59">
        <f>SUM(RegForms!P19:S19,RegForms!Y19)</f>
        <v>0</v>
      </c>
      <c r="G19" s="61">
        <f>SUM(RegForms!P19:S19,RegForms!AA19,RegForms!AQ19)</f>
        <v>1</v>
      </c>
      <c r="H19" s="61">
        <f>SUM(RegForms!P19:S19,RegForms!AB19,RegForms!AR19)</f>
        <v>1</v>
      </c>
      <c r="I19" s="59">
        <f>SUM(RegForms!P19:S19,RegForms!AC19)</f>
        <v>0</v>
      </c>
      <c r="J19" s="61">
        <f>SUM(RegForms!P19:S19,RegForms!AE19,RegForms!AT19)</f>
        <v>1</v>
      </c>
      <c r="K19" s="61">
        <f>SUM(RegForms!P19:S19,RegForms!AF19,RegForms!AU19)</f>
        <v>1</v>
      </c>
      <c r="L19" s="59">
        <f>SUM(RegForms!P19:S19,RegForms!AG19)</f>
        <v>0</v>
      </c>
      <c r="M19" s="61">
        <f>SUM(RegForms!P19:S19,RegForms!AI19,RegForms!AW19)</f>
        <v>1</v>
      </c>
      <c r="N19" s="59">
        <f>IF(AND(RegForms!BC19=1,RegForms!BD19=0),1,0)</f>
        <v>0</v>
      </c>
      <c r="O19" s="60">
        <f>IF(AND(RegForms!BC19=0,RegForms!BD19=1),1,0)</f>
        <v>0</v>
      </c>
      <c r="P19" s="61">
        <f>IF(AND(RegForms!BC19=1,RegForms!BD19=1),1,0)</f>
        <v>0</v>
      </c>
      <c r="Q19" s="21">
        <f>RegForms!BE19</f>
        <v>0</v>
      </c>
      <c r="R19" s="13" t="b">
        <f t="shared" si="6"/>
        <v>0</v>
      </c>
    </row>
    <row r="20" spans="1:18">
      <c r="A20" t="str">
        <f>RegForms!B20</f>
        <v>Vincent Wijeysingha</v>
      </c>
      <c r="B20" s="98">
        <f>SUM(RegForms!P20:Q20,RegForms!T20,RegForms!AL20)</f>
        <v>0</v>
      </c>
      <c r="C20" s="59">
        <f>SUM(RegForms!P20:Q20,RegForms!U20)</f>
        <v>0</v>
      </c>
      <c r="D20" s="61">
        <f>SUM(RegForms!P20:Q20,RegForms!W20,RegForms!AM20)</f>
        <v>0</v>
      </c>
      <c r="E20" s="61">
        <f>SUM(RegForms!P20:S20,RegForms!X20,RegForms!AO20)</f>
        <v>1</v>
      </c>
      <c r="F20" s="59">
        <f>SUM(RegForms!P20:S20,RegForms!Y20)</f>
        <v>0</v>
      </c>
      <c r="G20" s="61">
        <f>SUM(RegForms!P20:S20,RegForms!AA20,RegForms!AQ20)</f>
        <v>1</v>
      </c>
      <c r="H20" s="61">
        <f>SUM(RegForms!P20:S20,RegForms!AB20,RegForms!AR20)</f>
        <v>1</v>
      </c>
      <c r="I20" s="59">
        <f>SUM(RegForms!P20:S20,RegForms!AC20)</f>
        <v>0</v>
      </c>
      <c r="J20" s="61">
        <f>SUM(RegForms!P20:S20,RegForms!AE20,RegForms!AT20)</f>
        <v>1</v>
      </c>
      <c r="K20" s="61">
        <f>SUM(RegForms!P20:S20,RegForms!AF20,RegForms!AU20)</f>
        <v>1</v>
      </c>
      <c r="L20" s="59">
        <f>SUM(RegForms!P20:S20,RegForms!AG20)</f>
        <v>0</v>
      </c>
      <c r="M20" s="61">
        <f>SUM(RegForms!P20:S20,RegForms!AI20,RegForms!AW20)</f>
        <v>0</v>
      </c>
      <c r="N20" s="59">
        <f>IF(AND(RegForms!BC20=1,RegForms!BD20=0),1,0)</f>
        <v>0</v>
      </c>
      <c r="O20" s="60">
        <f>IF(AND(RegForms!BC20=0,RegForms!BD20=1),1,0)</f>
        <v>0</v>
      </c>
      <c r="P20" s="61">
        <f>IF(AND(RegForms!BC20=1,RegForms!BD20=1),1,0)</f>
        <v>0</v>
      </c>
      <c r="Q20" s="21">
        <f>RegForms!BE20</f>
        <v>0</v>
      </c>
      <c r="R20" s="13" t="b">
        <f t="shared" si="6"/>
        <v>0</v>
      </c>
    </row>
    <row r="21" spans="1:18">
      <c r="A21" t="str">
        <f>RegForms!B21</f>
        <v>Jennie Searle</v>
      </c>
      <c r="B21" s="98">
        <f>SUM(RegForms!P21:Q21,RegForms!T21,RegForms!AL21)</f>
        <v>0</v>
      </c>
      <c r="C21" s="59">
        <f>SUM(RegForms!P21:Q21,RegForms!U21)</f>
        <v>0</v>
      </c>
      <c r="D21" s="61">
        <f>SUM(RegForms!P21:Q21,RegForms!W21,RegForms!AM21)</f>
        <v>0</v>
      </c>
      <c r="E21" s="61">
        <f>SUM(RegForms!P21:S21,RegForms!X21,RegForms!AO21)</f>
        <v>1</v>
      </c>
      <c r="F21" s="59">
        <f>SUM(RegForms!P21:S21,RegForms!Y21)</f>
        <v>1</v>
      </c>
      <c r="G21" s="61">
        <f>SUM(RegForms!P21:S21,RegForms!AA21,RegForms!AQ21)</f>
        <v>1</v>
      </c>
      <c r="H21" s="61">
        <f>SUM(RegForms!P21:S21,RegForms!AB21,RegForms!AR21)</f>
        <v>1</v>
      </c>
      <c r="I21" s="59">
        <f>SUM(RegForms!P21:S21,RegForms!AC21)</f>
        <v>1</v>
      </c>
      <c r="J21" s="61">
        <f>SUM(RegForms!P21:S21,RegForms!AE21,RegForms!AT21)</f>
        <v>1</v>
      </c>
      <c r="K21" s="61">
        <f>SUM(RegForms!P21:S21,RegForms!AF21,RegForms!AU21)</f>
        <v>1</v>
      </c>
      <c r="L21" s="59">
        <f>SUM(RegForms!P21:S21,RegForms!AG21)</f>
        <v>1</v>
      </c>
      <c r="M21" s="61">
        <f>SUM(RegForms!P21:S21,RegForms!AI21,RegForms!AW21)</f>
        <v>1</v>
      </c>
      <c r="N21" s="59">
        <f>IF(AND(RegForms!BC21=1,RegForms!BD21=0),1,0)</f>
        <v>0</v>
      </c>
      <c r="O21" s="60">
        <f>IF(AND(RegForms!BC21=0,RegForms!BD21=1),1,0)</f>
        <v>0</v>
      </c>
      <c r="P21" s="61">
        <f>IF(AND(RegForms!BC21=1,RegForms!BD21=1),1,0)</f>
        <v>0</v>
      </c>
      <c r="Q21" s="21">
        <f>RegForms!BE21</f>
        <v>0</v>
      </c>
      <c r="R21" s="13" t="b">
        <f t="shared" si="6"/>
        <v>0</v>
      </c>
    </row>
    <row r="22" spans="1:18">
      <c r="A22" t="str">
        <f>RegForms!B22</f>
        <v>Alan Reynolds</v>
      </c>
      <c r="B22" s="98">
        <f>SUM(RegForms!P22:Q22,RegForms!T22,RegForms!AL22)</f>
        <v>0</v>
      </c>
      <c r="C22" s="59">
        <f>SUM(RegForms!P22:Q22,RegForms!U22)</f>
        <v>0</v>
      </c>
      <c r="D22" s="61">
        <f>SUM(RegForms!P22:Q22,RegForms!W22,RegForms!AM22)</f>
        <v>0</v>
      </c>
      <c r="E22" s="61">
        <f>SUM(RegForms!P22:S22,RegForms!X22,RegForms!AO22)</f>
        <v>1</v>
      </c>
      <c r="F22" s="59">
        <f>SUM(RegForms!P22:S22,RegForms!Y22)</f>
        <v>1</v>
      </c>
      <c r="G22" s="61">
        <f>SUM(RegForms!P22:S22,RegForms!AA22,RegForms!AQ22)</f>
        <v>1</v>
      </c>
      <c r="H22" s="61">
        <f>SUM(RegForms!P22:S22,RegForms!AB22,RegForms!AR22)</f>
        <v>1</v>
      </c>
      <c r="I22" s="59">
        <f>SUM(RegForms!P22:S22,RegForms!AC22)</f>
        <v>1</v>
      </c>
      <c r="J22" s="61">
        <f>SUM(RegForms!P22:S22,RegForms!AE22,RegForms!AT22)</f>
        <v>1</v>
      </c>
      <c r="K22" s="61">
        <f>SUM(RegForms!P22:S22,RegForms!AF22,RegForms!AU22)</f>
        <v>1</v>
      </c>
      <c r="L22" s="59">
        <f>SUM(RegForms!P22:S22,RegForms!AG22)</f>
        <v>1</v>
      </c>
      <c r="M22" s="61">
        <f>SUM(RegForms!P22:S22,RegForms!AI22,RegForms!AW22)</f>
        <v>1</v>
      </c>
      <c r="N22" s="59">
        <f>IF(AND(RegForms!BC22=1,RegForms!BD22=0),1,0)</f>
        <v>0</v>
      </c>
      <c r="O22" s="60">
        <f>IF(AND(RegForms!BC22=0,RegForms!BD22=1),1,0)</f>
        <v>0</v>
      </c>
      <c r="P22" s="61">
        <f>IF(AND(RegForms!BC22=1,RegForms!BD22=1),1,0)</f>
        <v>0</v>
      </c>
      <c r="Q22" s="21">
        <f>RegForms!BE22</f>
        <v>0</v>
      </c>
      <c r="R22" s="13" t="b">
        <f t="shared" si="6"/>
        <v>0</v>
      </c>
    </row>
    <row r="23" spans="1:18">
      <c r="A23" t="str">
        <f>RegForms!B23</f>
        <v>Sue Reynolds</v>
      </c>
      <c r="B23" s="98">
        <f>SUM(RegForms!P23:Q23,RegForms!T23,RegForms!AL23)</f>
        <v>0</v>
      </c>
      <c r="C23" s="59">
        <f>SUM(RegForms!P23:Q23,RegForms!U23)</f>
        <v>0</v>
      </c>
      <c r="D23" s="61">
        <f>SUM(RegForms!P23:Q23,RegForms!W23,RegForms!AM23)</f>
        <v>0</v>
      </c>
      <c r="E23" s="61">
        <f>SUM(RegForms!P23:S23,RegForms!X23,RegForms!AO23)</f>
        <v>1</v>
      </c>
      <c r="F23" s="59">
        <f>SUM(RegForms!P23:S23,RegForms!Y23)</f>
        <v>1</v>
      </c>
      <c r="G23" s="61">
        <f>SUM(RegForms!P23:S23,RegForms!AA23,RegForms!AQ23)</f>
        <v>1</v>
      </c>
      <c r="H23" s="61">
        <f>SUM(RegForms!P23:S23,RegForms!AB23,RegForms!AR23)</f>
        <v>1</v>
      </c>
      <c r="I23" s="59">
        <f>SUM(RegForms!P23:S23,RegForms!AC23)</f>
        <v>1</v>
      </c>
      <c r="J23" s="61">
        <f>SUM(RegForms!P23:S23,RegForms!AE23,RegForms!AT23)</f>
        <v>1</v>
      </c>
      <c r="K23" s="61">
        <f>SUM(RegForms!P23:S23,RegForms!AF23,RegForms!AU23)</f>
        <v>1</v>
      </c>
      <c r="L23" s="59">
        <f>SUM(RegForms!P23:S23,RegForms!AG23)</f>
        <v>1</v>
      </c>
      <c r="M23" s="61">
        <f>SUM(RegForms!P23:S23,RegForms!AI23,RegForms!AW23)</f>
        <v>1</v>
      </c>
      <c r="N23" s="59">
        <f>IF(AND(RegForms!BC23=1,RegForms!BD23=0),1,0)</f>
        <v>0</v>
      </c>
      <c r="O23" s="60">
        <f>IF(AND(RegForms!BC23=0,RegForms!BD23=1),1,0)</f>
        <v>0</v>
      </c>
      <c r="P23" s="61">
        <f>IF(AND(RegForms!BC23=1,RegForms!BD23=1),1,0)</f>
        <v>0</v>
      </c>
      <c r="Q23" s="21">
        <f>RegForms!BE23</f>
        <v>0</v>
      </c>
      <c r="R23" s="13" t="b">
        <f t="shared" si="6"/>
        <v>0</v>
      </c>
    </row>
    <row r="24" spans="1:18">
      <c r="A24" t="str">
        <f>RegForms!B24</f>
        <v>Lesley Young</v>
      </c>
      <c r="B24" s="98">
        <f>SUM(RegForms!P24:Q24,RegForms!T24,RegForms!AL24)</f>
        <v>1</v>
      </c>
      <c r="C24" s="59">
        <f>SUM(RegForms!P24:Q24,RegForms!U24)</f>
        <v>1</v>
      </c>
      <c r="D24" s="61">
        <f>SUM(RegForms!P24:Q24,RegForms!W24,RegForms!AM24)</f>
        <v>1</v>
      </c>
      <c r="E24" s="61">
        <f>SUM(RegForms!P24:S24,RegForms!X24,RegForms!AO24)</f>
        <v>1</v>
      </c>
      <c r="F24" s="59">
        <f>SUM(RegForms!P24:S24,RegForms!Y24)</f>
        <v>1</v>
      </c>
      <c r="G24" s="61">
        <f>SUM(RegForms!P24:S24,RegForms!AA24,RegForms!AQ24)</f>
        <v>1</v>
      </c>
      <c r="H24" s="61">
        <f>SUM(RegForms!P24:S24,RegForms!AB24,RegForms!AR24)</f>
        <v>1</v>
      </c>
      <c r="I24" s="59">
        <f>SUM(RegForms!P24:S24,RegForms!AC24)</f>
        <v>1</v>
      </c>
      <c r="J24" s="61">
        <f>SUM(RegForms!P24:S24,RegForms!AE24,RegForms!AT24)</f>
        <v>1</v>
      </c>
      <c r="K24" s="61">
        <f>SUM(RegForms!P24:S24,RegForms!AF24,RegForms!AU24)</f>
        <v>1</v>
      </c>
      <c r="L24" s="59">
        <f>SUM(RegForms!P24:S24,RegForms!AG24)</f>
        <v>1</v>
      </c>
      <c r="M24" s="61">
        <f>SUM(RegForms!P24:S24,RegForms!AI24,RegForms!AW24)</f>
        <v>1</v>
      </c>
      <c r="N24" s="59">
        <f>IF(AND(RegForms!BC24=1,RegForms!BD24=0),1,0)</f>
        <v>0</v>
      </c>
      <c r="O24" s="60">
        <f>IF(AND(RegForms!BC24=0,RegForms!BD24=1),1,0)</f>
        <v>0</v>
      </c>
      <c r="P24" s="61">
        <f>IF(AND(RegForms!BC24=1,RegForms!BD24=1),1,0)</f>
        <v>0</v>
      </c>
      <c r="Q24" s="21">
        <f>RegForms!BE24</f>
        <v>0</v>
      </c>
      <c r="R24" s="13" t="b">
        <f t="shared" si="6"/>
        <v>0</v>
      </c>
    </row>
    <row r="25" spans="1:18">
      <c r="A25" t="str">
        <f>RegForms!B25</f>
        <v>Alan Greenslade-Hibbert</v>
      </c>
      <c r="B25" s="98">
        <f>SUM(RegForms!P25:Q25,RegForms!T25,RegForms!AL25)</f>
        <v>1</v>
      </c>
      <c r="C25" s="59">
        <f>SUM(RegForms!P25:Q25,RegForms!U25)</f>
        <v>1</v>
      </c>
      <c r="D25" s="61">
        <f>SUM(RegForms!P25:Q25,RegForms!W25,RegForms!AM25)</f>
        <v>1</v>
      </c>
      <c r="E25" s="61">
        <f>SUM(RegForms!P25:S25,RegForms!X25,RegForms!AO25)</f>
        <v>1</v>
      </c>
      <c r="F25" s="59">
        <f>SUM(RegForms!P25:S25,RegForms!Y25)</f>
        <v>1</v>
      </c>
      <c r="G25" s="61">
        <f>SUM(RegForms!P25:S25,RegForms!AA25,RegForms!AQ25)</f>
        <v>1</v>
      </c>
      <c r="H25" s="61">
        <f>SUM(RegForms!P25:S25,RegForms!AB25,RegForms!AR25)</f>
        <v>1</v>
      </c>
      <c r="I25" s="59">
        <f>SUM(RegForms!P25:S25,RegForms!AC25)</f>
        <v>1</v>
      </c>
      <c r="J25" s="61">
        <f>SUM(RegForms!P25:S25,RegForms!AE25,RegForms!AT25)</f>
        <v>1</v>
      </c>
      <c r="K25" s="61">
        <f>SUM(RegForms!P25:S25,RegForms!AF25,RegForms!AU25)</f>
        <v>1</v>
      </c>
      <c r="L25" s="59">
        <f>SUM(RegForms!P25:S25,RegForms!AG25)</f>
        <v>1</v>
      </c>
      <c r="M25" s="61">
        <f>SUM(RegForms!P25:S25,RegForms!AI25,RegForms!AW25)</f>
        <v>1</v>
      </c>
      <c r="N25" s="59">
        <f>IF(AND(RegForms!BC25=1,RegForms!BD25=0),1,0)</f>
        <v>0</v>
      </c>
      <c r="O25" s="60">
        <f>IF(AND(RegForms!BC25=0,RegForms!BD25=1),1,0)</f>
        <v>0</v>
      </c>
      <c r="P25" s="61">
        <f>IF(AND(RegForms!BC25=1,RegForms!BD25=1),1,0)</f>
        <v>0</v>
      </c>
      <c r="Q25" s="21">
        <f>RegForms!BE25</f>
        <v>0</v>
      </c>
      <c r="R25" s="13" t="b">
        <f t="shared" si="6"/>
        <v>0</v>
      </c>
    </row>
    <row r="26" spans="1:18">
      <c r="A26" t="str">
        <f>RegForms!B26</f>
        <v>Claire Gregory</v>
      </c>
      <c r="B26" s="98">
        <f>SUM(RegForms!P26:Q26,RegForms!T26,RegForms!AL26)</f>
        <v>1</v>
      </c>
      <c r="C26" s="59">
        <f>SUM(RegForms!P26:Q26,RegForms!U26)</f>
        <v>1</v>
      </c>
      <c r="D26" s="61">
        <f>SUM(RegForms!P26:Q26,RegForms!W26,RegForms!AM26)</f>
        <v>1</v>
      </c>
      <c r="E26" s="61">
        <f>SUM(RegForms!P26:S26,RegForms!X26,RegForms!AO26)</f>
        <v>1</v>
      </c>
      <c r="F26" s="59">
        <f>SUM(RegForms!P26:S26,RegForms!Y26)</f>
        <v>1</v>
      </c>
      <c r="G26" s="61">
        <f>SUM(RegForms!P26:S26,RegForms!AA26,RegForms!AQ26)</f>
        <v>1</v>
      </c>
      <c r="H26" s="61">
        <f>SUM(RegForms!P26:S26,RegForms!AB26,RegForms!AR26)</f>
        <v>1</v>
      </c>
      <c r="I26" s="59">
        <f>SUM(RegForms!P26:S26,RegForms!AC26)</f>
        <v>1</v>
      </c>
      <c r="J26" s="61">
        <f>SUM(RegForms!P26:S26,RegForms!AE26,RegForms!AT26)</f>
        <v>1</v>
      </c>
      <c r="K26" s="61">
        <f>SUM(RegForms!P26:S26,RegForms!AF26,RegForms!AU26)</f>
        <v>1</v>
      </c>
      <c r="L26" s="59">
        <f>SUM(RegForms!P26:S26,RegForms!AG26)</f>
        <v>1</v>
      </c>
      <c r="M26" s="61">
        <f>SUM(RegForms!P26:S26,RegForms!AI26,RegForms!AW26)</f>
        <v>1</v>
      </c>
      <c r="N26" s="59">
        <f>IF(AND(RegForms!BC26=1,RegForms!BD26=0),1,0)</f>
        <v>1</v>
      </c>
      <c r="O26" s="60">
        <f>IF(AND(RegForms!BC26=0,RegForms!BD26=1),1,0)</f>
        <v>0</v>
      </c>
      <c r="P26" s="61">
        <f>IF(AND(RegForms!BC26=1,RegForms!BD26=1),1,0)</f>
        <v>0</v>
      </c>
      <c r="Q26" s="21">
        <f>RegForms!BE26</f>
        <v>0</v>
      </c>
      <c r="R26" s="13" t="b">
        <f t="shared" si="6"/>
        <v>1</v>
      </c>
    </row>
    <row r="27" spans="1:18">
      <c r="A27" t="str">
        <f>RegForms!B27</f>
        <v>Linley Gregory</v>
      </c>
      <c r="B27" s="98">
        <f>SUM(RegForms!P27:Q27,RegForms!T27,RegForms!AL27)</f>
        <v>1</v>
      </c>
      <c r="C27" s="59">
        <f>SUM(RegForms!P27:Q27,RegForms!U27)</f>
        <v>1</v>
      </c>
      <c r="D27" s="61">
        <f>SUM(RegForms!P27:Q27,RegForms!W27,RegForms!AM27)</f>
        <v>1</v>
      </c>
      <c r="E27" s="61">
        <f>SUM(RegForms!P27:S27,RegForms!X27,RegForms!AO27)</f>
        <v>1</v>
      </c>
      <c r="F27" s="59">
        <f>SUM(RegForms!P27:S27,RegForms!Y27)</f>
        <v>1</v>
      </c>
      <c r="G27" s="61">
        <f>SUM(RegForms!P27:S27,RegForms!AA27,RegForms!AQ27)</f>
        <v>1</v>
      </c>
      <c r="H27" s="61">
        <f>SUM(RegForms!P27:S27,RegForms!AB27,RegForms!AR27)</f>
        <v>1</v>
      </c>
      <c r="I27" s="59">
        <f>SUM(RegForms!P27:S27,RegForms!AC27)</f>
        <v>1</v>
      </c>
      <c r="J27" s="61">
        <f>SUM(RegForms!P27:S27,RegForms!AE27,RegForms!AT27)</f>
        <v>1</v>
      </c>
      <c r="K27" s="61">
        <f>SUM(RegForms!P27:S27,RegForms!AF27,RegForms!AU27)</f>
        <v>1</v>
      </c>
      <c r="L27" s="59">
        <f>SUM(RegForms!P27:S27,RegForms!AG27)</f>
        <v>1</v>
      </c>
      <c r="M27" s="61">
        <f>SUM(RegForms!P27:S27,RegForms!AI27,RegForms!AW27)</f>
        <v>1</v>
      </c>
      <c r="N27" s="59">
        <f>IF(AND(RegForms!BC27=1,RegForms!BD27=0),1,0)</f>
        <v>0</v>
      </c>
      <c r="O27" s="60">
        <f>IF(AND(RegForms!BC27=0,RegForms!BD27=1),1,0)</f>
        <v>0</v>
      </c>
      <c r="P27" s="61">
        <f>IF(AND(RegForms!BC27=1,RegForms!BD27=1),1,0)</f>
        <v>0</v>
      </c>
      <c r="Q27" s="21">
        <f>RegForms!BE27</f>
        <v>0</v>
      </c>
      <c r="R27" s="13" t="b">
        <f t="shared" si="6"/>
        <v>0</v>
      </c>
    </row>
    <row r="28" spans="1:18">
      <c r="A28" t="str">
        <f>RegForms!B28</f>
        <v>Susan Patrick</v>
      </c>
      <c r="B28" s="98">
        <f>SUM(RegForms!P28:Q28,RegForms!T28,RegForms!AL28)</f>
        <v>1</v>
      </c>
      <c r="C28" s="59">
        <f>SUM(RegForms!P28:Q28,RegForms!U28)</f>
        <v>1</v>
      </c>
      <c r="D28" s="61">
        <f>SUM(RegForms!P28:Q28,RegForms!W28,RegForms!AM28)</f>
        <v>1</v>
      </c>
      <c r="E28" s="61">
        <f>SUM(RegForms!P28:S28,RegForms!X28,RegForms!AO28)</f>
        <v>1</v>
      </c>
      <c r="F28" s="59">
        <f>SUM(RegForms!P28:S28,RegForms!Y28)</f>
        <v>1</v>
      </c>
      <c r="G28" s="61">
        <f>SUM(RegForms!P28:S28,RegForms!AA28,RegForms!AQ28)</f>
        <v>1</v>
      </c>
      <c r="H28" s="61">
        <f>SUM(RegForms!P28:S28,RegForms!AB28,RegForms!AR28)</f>
        <v>1</v>
      </c>
      <c r="I28" s="59">
        <f>SUM(RegForms!P28:S28,RegForms!AC28)</f>
        <v>1</v>
      </c>
      <c r="J28" s="61">
        <f>SUM(RegForms!P28:S28,RegForms!AE28,RegForms!AT28)</f>
        <v>1</v>
      </c>
      <c r="K28" s="61">
        <f>SUM(RegForms!P28:S28,RegForms!AF28,RegForms!AU28)</f>
        <v>1</v>
      </c>
      <c r="L28" s="59">
        <f>SUM(RegForms!P28:S28,RegForms!AG28)</f>
        <v>1</v>
      </c>
      <c r="M28" s="61">
        <f>SUM(RegForms!P28:S28,RegForms!AI28,RegForms!AW28)</f>
        <v>1</v>
      </c>
      <c r="N28" s="59">
        <f>IF(AND(RegForms!BC28=1,RegForms!BD28=0),1,0)</f>
        <v>0</v>
      </c>
      <c r="O28" s="60">
        <f>IF(AND(RegForms!BC28=0,RegForms!BD28=1),1,0)</f>
        <v>0</v>
      </c>
      <c r="P28" s="61">
        <f>IF(AND(RegForms!BC28=1,RegForms!BD28=1),1,0)</f>
        <v>0</v>
      </c>
      <c r="Q28" s="21">
        <f>RegForms!BE28</f>
        <v>0</v>
      </c>
      <c r="R28" s="13" t="b">
        <f t="shared" si="6"/>
        <v>0</v>
      </c>
    </row>
    <row r="29" spans="1:18">
      <c r="A29" t="str">
        <f>RegForms!B29</f>
        <v>David Minifie</v>
      </c>
      <c r="B29" s="98">
        <f>SUM(RegForms!P29:Q29,RegForms!T29,RegForms!AL29)</f>
        <v>1</v>
      </c>
      <c r="C29" s="59">
        <f>SUM(RegForms!P29:Q29,RegForms!U29)</f>
        <v>1</v>
      </c>
      <c r="D29" s="61">
        <f>SUM(RegForms!P29:Q29,RegForms!W29,RegForms!AM29)</f>
        <v>1</v>
      </c>
      <c r="E29" s="61">
        <f>SUM(RegForms!P29:S29,RegForms!X29,RegForms!AO29)</f>
        <v>1</v>
      </c>
      <c r="F29" s="59">
        <f>SUM(RegForms!P29:S29,RegForms!Y29)</f>
        <v>1</v>
      </c>
      <c r="G29" s="61">
        <f>SUM(RegForms!P29:S29,RegForms!AA29,RegForms!AQ29)</f>
        <v>1</v>
      </c>
      <c r="H29" s="61">
        <f>SUM(RegForms!P29:S29,RegForms!AB29,RegForms!AR29)</f>
        <v>1</v>
      </c>
      <c r="I29" s="59">
        <f>SUM(RegForms!P29:S29,RegForms!AC29)</f>
        <v>1</v>
      </c>
      <c r="J29" s="61">
        <f>SUM(RegForms!P29:S29,RegForms!AE29,RegForms!AT29)</f>
        <v>1</v>
      </c>
      <c r="K29" s="61">
        <f>SUM(RegForms!P29:S29,RegForms!AF29,RegForms!AU29)</f>
        <v>1</v>
      </c>
      <c r="L29" s="59">
        <f>SUM(RegForms!P29:S29,RegForms!AG29)</f>
        <v>1</v>
      </c>
      <c r="M29" s="61">
        <f>SUM(RegForms!P29:S29,RegForms!AI29,RegForms!AW29)</f>
        <v>1</v>
      </c>
      <c r="N29" s="59">
        <f>IF(AND(RegForms!BC29=1,RegForms!BD29=0),1,0)</f>
        <v>0</v>
      </c>
      <c r="O29" s="60">
        <f>IF(AND(RegForms!BC29=0,RegForms!BD29=1),1,0)</f>
        <v>0</v>
      </c>
      <c r="P29" s="61">
        <f>IF(AND(RegForms!BC29=1,RegForms!BD29=1),1,0)</f>
        <v>0</v>
      </c>
      <c r="Q29" s="21">
        <f>RegForms!BE29</f>
        <v>0</v>
      </c>
      <c r="R29" s="13" t="b">
        <f t="shared" si="6"/>
        <v>0</v>
      </c>
    </row>
    <row r="30" spans="1:18">
      <c r="A30" t="str">
        <f>RegForms!B30</f>
        <v>Deborah Williams</v>
      </c>
      <c r="B30" s="98">
        <f>SUM(RegForms!P30:Q30,RegForms!T30,RegForms!AL30)</f>
        <v>1</v>
      </c>
      <c r="C30" s="59">
        <f>SUM(RegForms!P30:Q30,RegForms!U30)</f>
        <v>1</v>
      </c>
      <c r="D30" s="61">
        <f>SUM(RegForms!P30:Q30,RegForms!W30,RegForms!AM30)</f>
        <v>1</v>
      </c>
      <c r="E30" s="61">
        <f>SUM(RegForms!P30:S30,RegForms!X30,RegForms!AO30)</f>
        <v>1</v>
      </c>
      <c r="F30" s="59">
        <f>SUM(RegForms!P30:S30,RegForms!Y30)</f>
        <v>1</v>
      </c>
      <c r="G30" s="61">
        <f>SUM(RegForms!P30:S30,RegForms!AA30,RegForms!AQ30)</f>
        <v>1</v>
      </c>
      <c r="H30" s="61">
        <f>SUM(RegForms!P30:S30,RegForms!AB30,RegForms!AR30)</f>
        <v>1</v>
      </c>
      <c r="I30" s="59">
        <f>SUM(RegForms!P30:S30,RegForms!AC30)</f>
        <v>1</v>
      </c>
      <c r="J30" s="61">
        <f>SUM(RegForms!P30:S30,RegForms!AE30,RegForms!AT30)</f>
        <v>1</v>
      </c>
      <c r="K30" s="61">
        <f>SUM(RegForms!P30:S30,RegForms!AF30,RegForms!AU30)</f>
        <v>1</v>
      </c>
      <c r="L30" s="59">
        <f>SUM(RegForms!P30:S30,RegForms!AG30)</f>
        <v>1</v>
      </c>
      <c r="M30" s="61">
        <f>SUM(RegForms!P30:S30,RegForms!AI30,RegForms!AW30)</f>
        <v>1</v>
      </c>
      <c r="N30" s="59">
        <f>IF(AND(RegForms!BC30=1,RegForms!BD30=0),1,0)</f>
        <v>0</v>
      </c>
      <c r="O30" s="60">
        <f>IF(AND(RegForms!BC30=0,RegForms!BD30=1),1,0)</f>
        <v>0</v>
      </c>
      <c r="P30" s="61">
        <f>IF(AND(RegForms!BC30=1,RegForms!BD30=1),1,0)</f>
        <v>0</v>
      </c>
      <c r="Q30" s="21">
        <f>RegForms!BE30</f>
        <v>0</v>
      </c>
      <c r="R30" s="13" t="b">
        <f t="shared" si="6"/>
        <v>0</v>
      </c>
    </row>
    <row r="31" spans="1:18">
      <c r="A31" t="str">
        <f>RegForms!B31</f>
        <v>John Schmidt</v>
      </c>
      <c r="B31" s="98">
        <f>SUM(RegForms!P31:Q31,RegForms!T31,RegForms!AL31)</f>
        <v>0</v>
      </c>
      <c r="C31" s="59">
        <f>SUM(RegForms!P31:Q31,RegForms!U31)</f>
        <v>0</v>
      </c>
      <c r="D31" s="61">
        <f>SUM(RegForms!P31:Q31,RegForms!W31,RegForms!AM31)</f>
        <v>0</v>
      </c>
      <c r="E31" s="61">
        <f>SUM(RegForms!P31:S31,RegForms!X31,RegForms!AO31)</f>
        <v>1</v>
      </c>
      <c r="F31" s="59">
        <f>SUM(RegForms!P31:S31,RegForms!Y31)</f>
        <v>1</v>
      </c>
      <c r="G31" s="61">
        <f>SUM(RegForms!P31:S31,RegForms!AA31,RegForms!AQ31)</f>
        <v>1</v>
      </c>
      <c r="H31" s="61">
        <f>SUM(RegForms!P31:S31,RegForms!AB31,RegForms!AR31)</f>
        <v>1</v>
      </c>
      <c r="I31" s="59">
        <f>SUM(RegForms!P31:S31,RegForms!AC31)</f>
        <v>1</v>
      </c>
      <c r="J31" s="61">
        <f>SUM(RegForms!P31:S31,RegForms!AE31,RegForms!AT31)</f>
        <v>1</v>
      </c>
      <c r="K31" s="61">
        <f>SUM(RegForms!P31:S31,RegForms!AF31,RegForms!AU31)</f>
        <v>1</v>
      </c>
      <c r="L31" s="59">
        <f>SUM(RegForms!P31:S31,RegForms!AG31)</f>
        <v>1</v>
      </c>
      <c r="M31" s="61">
        <f>SUM(RegForms!P31:S31,RegForms!AI31,RegForms!AW31)</f>
        <v>1</v>
      </c>
      <c r="N31" s="59">
        <f>IF(AND(RegForms!BC31=1,RegForms!BD31=0),1,0)</f>
        <v>0</v>
      </c>
      <c r="O31" s="60">
        <f>IF(AND(RegForms!BC31=0,RegForms!BD31=1),1,0)</f>
        <v>0</v>
      </c>
      <c r="P31" s="61">
        <f>IF(AND(RegForms!BC31=1,RegForms!BD31=1),1,0)</f>
        <v>0</v>
      </c>
      <c r="Q31" s="21">
        <f>RegForms!BE31</f>
        <v>0</v>
      </c>
      <c r="R31" s="13" t="b">
        <f t="shared" si="6"/>
        <v>0</v>
      </c>
    </row>
    <row r="32" spans="1:18" ht="30">
      <c r="A32" t="str">
        <f>RegForms!B32</f>
        <v>Jan Schmidt</v>
      </c>
      <c r="B32" s="98">
        <f>SUM(RegForms!P32:Q32,RegForms!T32,RegForms!AL32)</f>
        <v>0</v>
      </c>
      <c r="C32" s="59">
        <f>SUM(RegForms!P32:Q32,RegForms!U32)</f>
        <v>0</v>
      </c>
      <c r="D32" s="61">
        <f>SUM(RegForms!P32:Q32,RegForms!W32,RegForms!AM32)</f>
        <v>0</v>
      </c>
      <c r="E32" s="61">
        <f>SUM(RegForms!P32:S32,RegForms!X32,RegForms!AO32)</f>
        <v>1</v>
      </c>
      <c r="F32" s="59">
        <f>SUM(RegForms!P32:S32,RegForms!Y32)</f>
        <v>1</v>
      </c>
      <c r="G32" s="61">
        <f>SUM(RegForms!P32:S32,RegForms!AA32,RegForms!AQ32)</f>
        <v>1</v>
      </c>
      <c r="H32" s="61">
        <f>SUM(RegForms!P32:S32,RegForms!AB32,RegForms!AR32)</f>
        <v>1</v>
      </c>
      <c r="I32" s="59">
        <f>SUM(RegForms!P32:S32,RegForms!AC32)</f>
        <v>1</v>
      </c>
      <c r="J32" s="61">
        <f>SUM(RegForms!P32:S32,RegForms!AE32,RegForms!AT32)</f>
        <v>1</v>
      </c>
      <c r="K32" s="61">
        <f>SUM(RegForms!P32:S32,RegForms!AF32,RegForms!AU32)</f>
        <v>1</v>
      </c>
      <c r="L32" s="59">
        <f>SUM(RegForms!P32:S32,RegForms!AG32)</f>
        <v>1</v>
      </c>
      <c r="M32" s="61">
        <f>SUM(RegForms!P32:S32,RegForms!AI32,RegForms!AW32)</f>
        <v>1</v>
      </c>
      <c r="N32" s="59">
        <f>IF(AND(RegForms!BC32=1,RegForms!BD32=0),1,0)</f>
        <v>0</v>
      </c>
      <c r="O32" s="60">
        <f>IF(AND(RegForms!BC32=0,RegForms!BD32=1),1,0)</f>
        <v>1</v>
      </c>
      <c r="P32" s="61">
        <f>IF(AND(RegForms!BC32=1,RegForms!BD32=1),1,0)</f>
        <v>0</v>
      </c>
      <c r="Q32" s="21" t="str">
        <f>RegForms!BE32</f>
        <v>No strawberries - bad allergy. Vegetarian. No legumes, dried beans</v>
      </c>
      <c r="R32" s="13" t="b">
        <f t="shared" si="6"/>
        <v>1</v>
      </c>
    </row>
    <row r="33" spans="1:18">
      <c r="A33" t="str">
        <f>RegForms!B33</f>
        <v>Cathy Macfie</v>
      </c>
      <c r="B33" s="98">
        <f>SUM(RegForms!P33:Q33,RegForms!T33,RegForms!AL33)</f>
        <v>0</v>
      </c>
      <c r="C33" s="59">
        <f>SUM(RegForms!P33:Q33,RegForms!U33)</f>
        <v>0</v>
      </c>
      <c r="D33" s="61">
        <f>SUM(RegForms!P33:Q33,RegForms!W33,RegForms!AM33)</f>
        <v>0</v>
      </c>
      <c r="E33" s="61">
        <f>SUM(RegForms!P33:S33,RegForms!X33,RegForms!AO33)</f>
        <v>1</v>
      </c>
      <c r="F33" s="59">
        <f>SUM(RegForms!P33:S33,RegForms!Y33)</f>
        <v>1</v>
      </c>
      <c r="G33" s="61">
        <f>SUM(RegForms!P33:S33,RegForms!AA33,RegForms!AQ33)</f>
        <v>1</v>
      </c>
      <c r="H33" s="61">
        <f>SUM(RegForms!P33:S33,RegForms!AB33,RegForms!AR33)</f>
        <v>1</v>
      </c>
      <c r="I33" s="59">
        <f>SUM(RegForms!P33:S33,RegForms!AC33)</f>
        <v>1</v>
      </c>
      <c r="J33" s="61">
        <f>SUM(RegForms!P33:S33,RegForms!AE33,RegForms!AT33)</f>
        <v>1</v>
      </c>
      <c r="K33" s="61">
        <f>SUM(RegForms!P33:S33,RegForms!AF33,RegForms!AU33)</f>
        <v>1</v>
      </c>
      <c r="L33" s="59">
        <f>SUM(RegForms!P33:S33,RegForms!AG33)</f>
        <v>1</v>
      </c>
      <c r="M33" s="61">
        <f>SUM(RegForms!P33:S33,RegForms!AI33,RegForms!AW33)</f>
        <v>1</v>
      </c>
      <c r="N33" s="59">
        <f>IF(AND(RegForms!BC33=1,RegForms!BD33=0),1,0)</f>
        <v>0</v>
      </c>
      <c r="O33" s="60">
        <f>IF(AND(RegForms!BC33=0,RegForms!BD33=1),1,0)</f>
        <v>0</v>
      </c>
      <c r="P33" s="61">
        <f>IF(AND(RegForms!BC33=1,RegForms!BD33=1),1,0)</f>
        <v>0</v>
      </c>
      <c r="Q33" s="21">
        <f>RegForms!BE33</f>
        <v>0</v>
      </c>
      <c r="R33" s="13" t="b">
        <f t="shared" si="6"/>
        <v>0</v>
      </c>
    </row>
    <row r="34" spans="1:18">
      <c r="A34" t="str">
        <f>RegForms!B34</f>
        <v>Veronica Maxey</v>
      </c>
      <c r="B34" s="98">
        <f>SUM(RegForms!P34:Q34,RegForms!T34,RegForms!AL34)</f>
        <v>0</v>
      </c>
      <c r="C34" s="59">
        <f>SUM(RegForms!P34:Q34,RegForms!U34)</f>
        <v>0</v>
      </c>
      <c r="D34" s="61">
        <f>SUM(RegForms!P34:Q34,RegForms!W34,RegForms!AM34)</f>
        <v>0</v>
      </c>
      <c r="E34" s="61">
        <f>SUM(RegForms!P34:S34,RegForms!X34,RegForms!AO34)</f>
        <v>1</v>
      </c>
      <c r="F34" s="59">
        <f>SUM(RegForms!P34:S34,RegForms!Y34)</f>
        <v>1</v>
      </c>
      <c r="G34" s="61">
        <f>SUM(RegForms!P34:S34,RegForms!AA34,RegForms!AQ34)</f>
        <v>1</v>
      </c>
      <c r="H34" s="61">
        <f>SUM(RegForms!P34:S34,RegForms!AB34,RegForms!AR34)</f>
        <v>1</v>
      </c>
      <c r="I34" s="59">
        <f>SUM(RegForms!P34:S34,RegForms!AC34)</f>
        <v>1</v>
      </c>
      <c r="J34" s="61">
        <f>SUM(RegForms!P34:S34,RegForms!AE34,RegForms!AT34)</f>
        <v>1</v>
      </c>
      <c r="K34" s="61">
        <f>SUM(RegForms!P34:S34,RegForms!AF34,RegForms!AU34)</f>
        <v>1</v>
      </c>
      <c r="L34" s="59">
        <f>SUM(RegForms!P34:S34,RegForms!AG34)</f>
        <v>1</v>
      </c>
      <c r="M34" s="61">
        <f>SUM(RegForms!P34:S34,RegForms!AI34,RegForms!AW34)</f>
        <v>1</v>
      </c>
      <c r="N34" s="59">
        <f>IF(AND(RegForms!BC34=1,RegForms!BD34=0),1,0)</f>
        <v>0</v>
      </c>
      <c r="O34" s="60">
        <f>IF(AND(RegForms!BC34=0,RegForms!BD34=1),1,0)</f>
        <v>0</v>
      </c>
      <c r="P34" s="61">
        <f>IF(AND(RegForms!BC34=1,RegForms!BD34=1),1,0)</f>
        <v>0</v>
      </c>
      <c r="Q34" s="21">
        <f>RegForms!BE34</f>
        <v>0</v>
      </c>
      <c r="R34" s="13" t="b">
        <f t="shared" si="6"/>
        <v>0</v>
      </c>
    </row>
    <row r="35" spans="1:18">
      <c r="A35" t="str">
        <f>RegForms!B35</f>
        <v>Shirley Freeman</v>
      </c>
      <c r="B35" s="98">
        <f>SUM(RegForms!P35:Q35,RegForms!T35,RegForms!AL35)</f>
        <v>0</v>
      </c>
      <c r="C35" s="59">
        <f>SUM(RegForms!P35:Q35,RegForms!U35)</f>
        <v>0</v>
      </c>
      <c r="D35" s="61">
        <f>SUM(RegForms!P35:Q35,RegForms!W35,RegForms!AM35)</f>
        <v>0</v>
      </c>
      <c r="E35" s="61">
        <f>SUM(RegForms!P35:S35,RegForms!X35,RegForms!AO35)</f>
        <v>1</v>
      </c>
      <c r="F35" s="59">
        <f>SUM(RegForms!P35:S35,RegForms!Y35)</f>
        <v>1</v>
      </c>
      <c r="G35" s="61">
        <f>SUM(RegForms!P35:S35,RegForms!AA35,RegForms!AQ35)</f>
        <v>1</v>
      </c>
      <c r="H35" s="61">
        <f>SUM(RegForms!P35:S35,RegForms!AB35,RegForms!AR35)</f>
        <v>1</v>
      </c>
      <c r="I35" s="59">
        <f>SUM(RegForms!P35:S35,RegForms!AC35)</f>
        <v>1</v>
      </c>
      <c r="J35" s="61">
        <f>SUM(RegForms!P35:S35,RegForms!AE35,RegForms!AT35)</f>
        <v>1</v>
      </c>
      <c r="K35" s="61">
        <f>SUM(RegForms!P35:S35,RegForms!AF35,RegForms!AU35)</f>
        <v>1</v>
      </c>
      <c r="L35" s="59">
        <f>SUM(RegForms!P35:S35,RegForms!AG35)</f>
        <v>1</v>
      </c>
      <c r="M35" s="61">
        <f>SUM(RegForms!P35:S35,RegForms!AI35,RegForms!AW35)</f>
        <v>1</v>
      </c>
      <c r="N35" s="59">
        <f>IF(AND(RegForms!BC35=1,RegForms!BD35=0),1,0)</f>
        <v>0</v>
      </c>
      <c r="O35" s="60">
        <f>IF(AND(RegForms!BC35=0,RegForms!BD35=1),1,0)</f>
        <v>0</v>
      </c>
      <c r="P35" s="61">
        <f>IF(AND(RegForms!BC35=1,RegForms!BD35=1),1,0)</f>
        <v>0</v>
      </c>
      <c r="Q35" s="21">
        <f>RegForms!BE35</f>
        <v>0</v>
      </c>
      <c r="R35" s="13" t="b">
        <f t="shared" si="6"/>
        <v>0</v>
      </c>
    </row>
    <row r="36" spans="1:18">
      <c r="A36" t="str">
        <f>RegForms!B36</f>
        <v>Elizabeth Duke</v>
      </c>
      <c r="B36" s="98">
        <f>SUM(RegForms!P36:Q36,RegForms!T36,RegForms!AL36)</f>
        <v>1</v>
      </c>
      <c r="C36" s="59">
        <f>SUM(RegForms!P36:Q36,RegForms!U36)</f>
        <v>1</v>
      </c>
      <c r="D36" s="61">
        <f>SUM(RegForms!P36:Q36,RegForms!W36,RegForms!AM36)</f>
        <v>1</v>
      </c>
      <c r="E36" s="61">
        <f>SUM(RegForms!P36:S36,RegForms!X36,RegForms!AO36)</f>
        <v>1</v>
      </c>
      <c r="F36" s="59">
        <f>SUM(RegForms!P36:S36,RegForms!Y36)</f>
        <v>1</v>
      </c>
      <c r="G36" s="61">
        <f>SUM(RegForms!P36:S36,RegForms!AA36,RegForms!AQ36)</f>
        <v>1</v>
      </c>
      <c r="H36" s="61">
        <f>SUM(RegForms!P36:S36,RegForms!AB36,RegForms!AR36)</f>
        <v>1</v>
      </c>
      <c r="I36" s="59">
        <f>SUM(RegForms!P36:S36,RegForms!AC36)</f>
        <v>1</v>
      </c>
      <c r="J36" s="61">
        <f>SUM(RegForms!P36:S36,RegForms!AE36,RegForms!AT36)</f>
        <v>1</v>
      </c>
      <c r="K36" s="61">
        <f>SUM(RegForms!P36:S36,RegForms!AF36,RegForms!AU36)</f>
        <v>1</v>
      </c>
      <c r="L36" s="59">
        <f>SUM(RegForms!P36:S36,RegForms!AG36)</f>
        <v>1</v>
      </c>
      <c r="M36" s="61">
        <f>SUM(RegForms!P36:S36,RegForms!AI36,RegForms!AW36)</f>
        <v>1</v>
      </c>
      <c r="N36" s="59">
        <f>IF(AND(RegForms!BC36=1,RegForms!BD36=0),1,0)</f>
        <v>0</v>
      </c>
      <c r="O36" s="60">
        <f>IF(AND(RegForms!BC36=0,RegForms!BD36=1),1,0)</f>
        <v>0</v>
      </c>
      <c r="P36" s="61">
        <f>IF(AND(RegForms!BC36=1,RegForms!BD36=1),1,0)</f>
        <v>0</v>
      </c>
      <c r="Q36" s="21">
        <f>RegForms!BE36</f>
        <v>0</v>
      </c>
      <c r="R36" s="13" t="b">
        <f t="shared" si="6"/>
        <v>0</v>
      </c>
    </row>
    <row r="37" spans="1:18">
      <c r="A37" t="str">
        <f>RegForms!B37</f>
        <v>Elizabeth Thompson</v>
      </c>
      <c r="B37" s="98">
        <f>SUM(RegForms!P37:Q37,RegForms!T37,RegForms!AL37)</f>
        <v>1</v>
      </c>
      <c r="C37" s="59">
        <f>SUM(RegForms!P37:Q37,RegForms!U37)</f>
        <v>1</v>
      </c>
      <c r="D37" s="61">
        <f>SUM(RegForms!P37:Q37,RegForms!W37,RegForms!AM37)</f>
        <v>1</v>
      </c>
      <c r="E37" s="61">
        <f>SUM(RegForms!P37:S37,RegForms!X37,RegForms!AO37)</f>
        <v>1</v>
      </c>
      <c r="F37" s="59">
        <f>SUM(RegForms!P37:S37,RegForms!Y37)</f>
        <v>1</v>
      </c>
      <c r="G37" s="61">
        <f>SUM(RegForms!P37:S37,RegForms!AA37,RegForms!AQ37)</f>
        <v>1</v>
      </c>
      <c r="H37" s="61">
        <f>SUM(RegForms!P37:S37,RegForms!AB37,RegForms!AR37)</f>
        <v>1</v>
      </c>
      <c r="I37" s="59">
        <f>SUM(RegForms!P37:S37,RegForms!AC37)</f>
        <v>1</v>
      </c>
      <c r="J37" s="61">
        <f>SUM(RegForms!P37:S37,RegForms!AE37,RegForms!AT37)</f>
        <v>1</v>
      </c>
      <c r="K37" s="61">
        <f>SUM(RegForms!P37:S37,RegForms!AF37,RegForms!AU37)</f>
        <v>1</v>
      </c>
      <c r="L37" s="59">
        <f>SUM(RegForms!P37:S37,RegForms!AG37)</f>
        <v>1</v>
      </c>
      <c r="M37" s="61">
        <f>SUM(RegForms!P37:S37,RegForms!AI37,RegForms!AW37)</f>
        <v>1</v>
      </c>
      <c r="N37" s="59">
        <f>IF(AND(RegForms!BC37=1,RegForms!BD37=0),1,0)</f>
        <v>0</v>
      </c>
      <c r="O37" s="60">
        <f>IF(AND(RegForms!BC37=0,RegForms!BD37=1),1,0)</f>
        <v>0</v>
      </c>
      <c r="P37" s="61">
        <f>IF(AND(RegForms!BC37=1,RegForms!BD37=1),1,0)</f>
        <v>0</v>
      </c>
      <c r="Q37" s="21">
        <f>RegForms!BE37</f>
        <v>0</v>
      </c>
      <c r="R37" s="13" t="b">
        <f t="shared" si="6"/>
        <v>0</v>
      </c>
    </row>
    <row r="38" spans="1:18">
      <c r="A38" t="str">
        <f>RegForms!B38</f>
        <v>Jude Zwanikken</v>
      </c>
      <c r="B38" s="98">
        <f>SUM(RegForms!P38:Q38,RegForms!T38,RegForms!AL38)</f>
        <v>1</v>
      </c>
      <c r="C38" s="59">
        <f>SUM(RegForms!P38:Q38,RegForms!U38)</f>
        <v>1</v>
      </c>
      <c r="D38" s="61">
        <f>SUM(RegForms!P38:Q38,RegForms!W38,RegForms!AM38)</f>
        <v>1</v>
      </c>
      <c r="E38" s="61">
        <f>SUM(RegForms!P38:S38,RegForms!X38,RegForms!AO38)</f>
        <v>1</v>
      </c>
      <c r="F38" s="59">
        <f>SUM(RegForms!P38:S38,RegForms!Y38)</f>
        <v>1</v>
      </c>
      <c r="G38" s="61">
        <f>SUM(RegForms!P38:S38,RegForms!AA38,RegForms!AQ38)</f>
        <v>1</v>
      </c>
      <c r="H38" s="61">
        <f>SUM(RegForms!P38:S38,RegForms!AB38,RegForms!AR38)</f>
        <v>1</v>
      </c>
      <c r="I38" s="59">
        <f>SUM(RegForms!P38:S38,RegForms!AC38)</f>
        <v>1</v>
      </c>
      <c r="J38" s="61">
        <f>SUM(RegForms!P38:S38,RegForms!AE38,RegForms!AT38)</f>
        <v>1</v>
      </c>
      <c r="K38" s="61">
        <f>SUM(RegForms!P38:S38,RegForms!AF38,RegForms!AU38)</f>
        <v>1</v>
      </c>
      <c r="L38" s="59">
        <f>SUM(RegForms!P38:S38,RegForms!AG38)</f>
        <v>1</v>
      </c>
      <c r="M38" s="61">
        <f>SUM(RegForms!P38:S38,RegForms!AI38,RegForms!AW38)</f>
        <v>1</v>
      </c>
      <c r="N38" s="59">
        <f>IF(AND(RegForms!BC38=1,RegForms!BD38=0),1,0)</f>
        <v>0</v>
      </c>
      <c r="O38" s="60">
        <f>IF(AND(RegForms!BC38=0,RegForms!BD38=1),1,0)</f>
        <v>0</v>
      </c>
      <c r="P38" s="61">
        <f>IF(AND(RegForms!BC38=1,RegForms!BD38=1),1,0)</f>
        <v>0</v>
      </c>
      <c r="Q38" s="21">
        <f>RegForms!BE38</f>
        <v>0</v>
      </c>
      <c r="R38" s="13" t="b">
        <f t="shared" si="6"/>
        <v>0</v>
      </c>
    </row>
    <row r="39" spans="1:18">
      <c r="A39" t="str">
        <f>RegForms!B39</f>
        <v>Barbara McArdle</v>
      </c>
      <c r="B39" s="98">
        <f>SUM(RegForms!P39:Q39,RegForms!T39,RegForms!AL39)</f>
        <v>0</v>
      </c>
      <c r="C39" s="59">
        <f>SUM(RegForms!P39:Q39,RegForms!U39)</f>
        <v>0</v>
      </c>
      <c r="D39" s="61">
        <f>SUM(RegForms!P39:Q39,RegForms!W39,RegForms!AM39)</f>
        <v>0</v>
      </c>
      <c r="E39" s="61">
        <f>SUM(RegForms!P39:S39,RegForms!X39,RegForms!AO39)</f>
        <v>1</v>
      </c>
      <c r="F39" s="59">
        <f>SUM(RegForms!P39:S39,RegForms!Y39)</f>
        <v>1</v>
      </c>
      <c r="G39" s="61">
        <f>SUM(RegForms!P39:S39,RegForms!AA39,RegForms!AQ39)</f>
        <v>1</v>
      </c>
      <c r="H39" s="61">
        <f>SUM(RegForms!P39:S39,RegForms!AB39,RegForms!AR39)</f>
        <v>1</v>
      </c>
      <c r="I39" s="59">
        <f>SUM(RegForms!P39:S39,RegForms!AC39)</f>
        <v>1</v>
      </c>
      <c r="J39" s="61">
        <f>SUM(RegForms!P39:S39,RegForms!AE39,RegForms!AT39)</f>
        <v>1</v>
      </c>
      <c r="K39" s="61">
        <f>SUM(RegForms!P39:S39,RegForms!AF39,RegForms!AU39)</f>
        <v>1</v>
      </c>
      <c r="L39" s="59">
        <f>SUM(RegForms!P39:S39,RegForms!AG39)</f>
        <v>1</v>
      </c>
      <c r="M39" s="61">
        <f>SUM(RegForms!P39:S39,RegForms!AI39,RegForms!AW39)</f>
        <v>1</v>
      </c>
      <c r="N39" s="59">
        <f>IF(AND(RegForms!BC39=1,RegForms!BD39=0),1,0)</f>
        <v>0</v>
      </c>
      <c r="O39" s="60">
        <f>IF(AND(RegForms!BC39=0,RegForms!BD39=1),1,0)</f>
        <v>0</v>
      </c>
      <c r="P39" s="61">
        <f>IF(AND(RegForms!BC39=1,RegForms!BD39=1),1,0)</f>
        <v>0</v>
      </c>
      <c r="Q39" s="21">
        <f>RegForms!BE39</f>
        <v>0</v>
      </c>
      <c r="R39" s="13" t="b">
        <f t="shared" si="6"/>
        <v>0</v>
      </c>
    </row>
    <row r="40" spans="1:18">
      <c r="A40" t="str">
        <f>RegForms!B40</f>
        <v>Ann Banks</v>
      </c>
      <c r="B40" s="98">
        <f>SUM(RegForms!P40:Q40,RegForms!T40,RegForms!AL40)</f>
        <v>1</v>
      </c>
      <c r="C40" s="59">
        <f>SUM(RegForms!P40:Q40,RegForms!U40)</f>
        <v>1</v>
      </c>
      <c r="D40" s="61">
        <f>SUM(RegForms!P40:Q40,RegForms!W40,RegForms!AM40)</f>
        <v>1</v>
      </c>
      <c r="E40" s="61">
        <f>SUM(RegForms!P40:S40,RegForms!X40,RegForms!AO40)</f>
        <v>1</v>
      </c>
      <c r="F40" s="59">
        <f>SUM(RegForms!P40:S40,RegForms!Y40)</f>
        <v>1</v>
      </c>
      <c r="G40" s="61">
        <f>SUM(RegForms!P40:S40,RegForms!AA40,RegForms!AQ40)</f>
        <v>1</v>
      </c>
      <c r="H40" s="61">
        <f>SUM(RegForms!P40:S40,RegForms!AB40,RegForms!AR40)</f>
        <v>1</v>
      </c>
      <c r="I40" s="59">
        <f>SUM(RegForms!P40:S40,RegForms!AC40)</f>
        <v>1</v>
      </c>
      <c r="J40" s="61">
        <f>SUM(RegForms!P40:S40,RegForms!AE40,RegForms!AT40)</f>
        <v>1</v>
      </c>
      <c r="K40" s="61">
        <f>SUM(RegForms!P40:S40,RegForms!AF40,RegForms!AU40)</f>
        <v>1</v>
      </c>
      <c r="L40" s="59">
        <f>SUM(RegForms!P40:S40,RegForms!AG40)</f>
        <v>1</v>
      </c>
      <c r="M40" s="61">
        <f>SUM(RegForms!P40:S40,RegForms!AI40,RegForms!AW40)</f>
        <v>1</v>
      </c>
      <c r="N40" s="59">
        <f>IF(AND(RegForms!BC40=1,RegForms!BD40=0),1,0)</f>
        <v>0</v>
      </c>
      <c r="O40" s="60">
        <f>IF(AND(RegForms!BC40=0,RegForms!BD40=1),1,0)</f>
        <v>0</v>
      </c>
      <c r="P40" s="61">
        <f>IF(AND(RegForms!BC40=1,RegForms!BD40=1),1,0)</f>
        <v>0</v>
      </c>
      <c r="Q40" s="21">
        <f>RegForms!BE40</f>
        <v>0</v>
      </c>
      <c r="R40" s="13" t="b">
        <f t="shared" si="6"/>
        <v>0</v>
      </c>
    </row>
    <row r="41" spans="1:18">
      <c r="A41" t="str">
        <f>RegForms!B41</f>
        <v>Val Bone</v>
      </c>
      <c r="B41" s="98">
        <f>SUM(RegForms!P41:Q41,RegForms!T41,RegForms!AL41)</f>
        <v>1</v>
      </c>
      <c r="C41" s="59">
        <f>SUM(RegForms!P41:Q41,RegForms!U41)</f>
        <v>1</v>
      </c>
      <c r="D41" s="61">
        <f>SUM(RegForms!P41:Q41,RegForms!W41,RegForms!AM41)</f>
        <v>1</v>
      </c>
      <c r="E41" s="61">
        <f>SUM(RegForms!P41:S41,RegForms!X41,RegForms!AO41)</f>
        <v>1</v>
      </c>
      <c r="F41" s="59">
        <f>SUM(RegForms!P41:S41,RegForms!Y41)</f>
        <v>1</v>
      </c>
      <c r="G41" s="61">
        <f>SUM(RegForms!P41:S41,RegForms!AA41,RegForms!AQ41)</f>
        <v>1</v>
      </c>
      <c r="H41" s="61">
        <f>SUM(RegForms!P41:S41,RegForms!AB41,RegForms!AR41)</f>
        <v>1</v>
      </c>
      <c r="I41" s="59">
        <f>SUM(RegForms!P41:S41,RegForms!AC41)</f>
        <v>1</v>
      </c>
      <c r="J41" s="61">
        <f>SUM(RegForms!P41:S41,RegForms!AE41,RegForms!AT41)</f>
        <v>1</v>
      </c>
      <c r="K41" s="61">
        <f>SUM(RegForms!P41:S41,RegForms!AF41,RegForms!AU41)</f>
        <v>1</v>
      </c>
      <c r="L41" s="59">
        <f>SUM(RegForms!P41:S41,RegForms!AG41)</f>
        <v>1</v>
      </c>
      <c r="M41" s="61">
        <f>SUM(RegForms!P41:S41,RegForms!AI41,RegForms!AW41)</f>
        <v>1</v>
      </c>
      <c r="N41" s="59">
        <f>IF(AND(RegForms!BC41=1,RegForms!BD41=0),1,0)</f>
        <v>0</v>
      </c>
      <c r="O41" s="60">
        <f>IF(AND(RegForms!BC41=0,RegForms!BD41=1),1,0)</f>
        <v>0</v>
      </c>
      <c r="P41" s="61">
        <f>IF(AND(RegForms!BC41=1,RegForms!BD41=1),1,0)</f>
        <v>0</v>
      </c>
      <c r="Q41" s="21">
        <f>RegForms!BE41</f>
        <v>0</v>
      </c>
      <c r="R41" s="13" t="b">
        <f t="shared" si="6"/>
        <v>0</v>
      </c>
    </row>
    <row r="42" spans="1:18">
      <c r="A42" t="str">
        <f>RegForms!B42</f>
        <v>Marie-Joëlle Nininahazwe</v>
      </c>
      <c r="B42" s="98">
        <f>SUM(RegForms!P42:Q42,RegForms!T42,RegForms!AL42)</f>
        <v>0</v>
      </c>
      <c r="C42" s="59">
        <f>SUM(RegForms!P42:Q42,RegForms!U42)</f>
        <v>0</v>
      </c>
      <c r="D42" s="61">
        <f>SUM(RegForms!P42:Q42,RegForms!W42,RegForms!AM42)</f>
        <v>0</v>
      </c>
      <c r="E42" s="61">
        <f>SUM(RegForms!P42:S42,RegForms!X42,RegForms!AO42)</f>
        <v>0</v>
      </c>
      <c r="F42" s="59">
        <f>SUM(RegForms!P42:S42,RegForms!Y42)</f>
        <v>0</v>
      </c>
      <c r="G42" s="61">
        <f>SUM(RegForms!P42:S42,RegForms!AA42,RegForms!AQ42)</f>
        <v>0</v>
      </c>
      <c r="H42" s="61">
        <f>SUM(RegForms!P42:S42,RegForms!AB42,RegForms!AR42)</f>
        <v>0</v>
      </c>
      <c r="I42" s="59">
        <f>SUM(RegForms!P42:S42,RegForms!AC42)</f>
        <v>0</v>
      </c>
      <c r="J42" s="61">
        <f>SUM(RegForms!P42:S42,RegForms!AE42,RegForms!AT42)</f>
        <v>0</v>
      </c>
      <c r="K42" s="61">
        <f>SUM(RegForms!P42:S42,RegForms!AF42,RegForms!AU42)</f>
        <v>0</v>
      </c>
      <c r="L42" s="59">
        <f>SUM(RegForms!P42:S42,RegForms!AG42)</f>
        <v>0</v>
      </c>
      <c r="M42" s="61">
        <f>SUM(RegForms!P42:S42,RegForms!AI42,RegForms!AW42)</f>
        <v>0</v>
      </c>
      <c r="N42" s="59">
        <f>IF(AND(RegForms!BC42=1,RegForms!BD42=0),1,0)</f>
        <v>0</v>
      </c>
      <c r="O42" s="60">
        <f>IF(AND(RegForms!BC42=0,RegForms!BD42=1),1,0)</f>
        <v>0</v>
      </c>
      <c r="P42" s="61">
        <f>IF(AND(RegForms!BC42=1,RegForms!BD42=1),1,0)</f>
        <v>0</v>
      </c>
      <c r="Q42" s="21">
        <f>RegForms!BE42</f>
        <v>0</v>
      </c>
      <c r="R42" s="13" t="b">
        <f t="shared" si="6"/>
        <v>0</v>
      </c>
    </row>
    <row r="43" spans="1:18">
      <c r="A43" t="str">
        <f>RegForms!B43</f>
        <v>David James</v>
      </c>
      <c r="B43" s="98">
        <f>SUM(RegForms!P43:Q43,RegForms!T43,RegForms!AL43)</f>
        <v>0</v>
      </c>
      <c r="C43" s="59">
        <f>SUM(RegForms!P43:Q43,RegForms!U43)</f>
        <v>0</v>
      </c>
      <c r="D43" s="61">
        <f>SUM(RegForms!P43:Q43,RegForms!W43,RegForms!AM43)</f>
        <v>0</v>
      </c>
      <c r="E43" s="61">
        <f>SUM(RegForms!P43:S43,RegForms!X43,RegForms!AO43)</f>
        <v>1</v>
      </c>
      <c r="F43" s="59">
        <f>SUM(RegForms!P43:S43,RegForms!Y43)</f>
        <v>1</v>
      </c>
      <c r="G43" s="61">
        <f>SUM(RegForms!P43:S43,RegForms!AA43,RegForms!AQ43)</f>
        <v>1</v>
      </c>
      <c r="H43" s="61">
        <f>SUM(RegForms!P43:S43,RegForms!AB43,RegForms!AR43)</f>
        <v>1</v>
      </c>
      <c r="I43" s="59">
        <f>SUM(RegForms!P43:S43,RegForms!AC43)</f>
        <v>1</v>
      </c>
      <c r="J43" s="61">
        <f>SUM(RegForms!P43:S43,RegForms!AE43,RegForms!AT43)</f>
        <v>1</v>
      </c>
      <c r="K43" s="61">
        <f>SUM(RegForms!P43:S43,RegForms!AF43,RegForms!AU43)</f>
        <v>1</v>
      </c>
      <c r="L43" s="59">
        <f>SUM(RegForms!P43:S43,RegForms!AG43)</f>
        <v>1</v>
      </c>
      <c r="M43" s="61">
        <f>SUM(RegForms!P43:S43,RegForms!AI43,RegForms!AW43)</f>
        <v>1</v>
      </c>
      <c r="N43" s="59">
        <f>IF(AND(RegForms!BC43=1,RegForms!BD43=0),1,0)</f>
        <v>0</v>
      </c>
      <c r="O43" s="60">
        <f>IF(AND(RegForms!BC43=0,RegForms!BD43=1),1,0)</f>
        <v>0</v>
      </c>
      <c r="P43" s="61">
        <f>IF(AND(RegForms!BC43=1,RegForms!BD43=1),1,0)</f>
        <v>0</v>
      </c>
      <c r="Q43" s="21">
        <f>RegForms!BE43</f>
        <v>0</v>
      </c>
      <c r="R43" s="13" t="b">
        <f t="shared" si="6"/>
        <v>0</v>
      </c>
    </row>
    <row r="44" spans="1:18">
      <c r="A44" t="str">
        <f>RegForms!B44</f>
        <v>Jillian Wychel</v>
      </c>
      <c r="B44" s="98">
        <f>SUM(RegForms!P44:Q44,RegForms!T44,RegForms!AL44)</f>
        <v>0</v>
      </c>
      <c r="C44" s="59">
        <f>SUM(RegForms!P44:Q44,RegForms!U44)</f>
        <v>0</v>
      </c>
      <c r="D44" s="61">
        <f>SUM(RegForms!P44:Q44,RegForms!W44,RegForms!AM44)</f>
        <v>0</v>
      </c>
      <c r="E44" s="61">
        <f>SUM(RegForms!P44:S44,RegForms!X44,RegForms!AO44)</f>
        <v>1</v>
      </c>
      <c r="F44" s="59">
        <f>SUM(RegForms!P44:S44,RegForms!Y44)</f>
        <v>1</v>
      </c>
      <c r="G44" s="61">
        <f>SUM(RegForms!P44:S44,RegForms!AA44,RegForms!AQ44)</f>
        <v>1</v>
      </c>
      <c r="H44" s="61">
        <f>SUM(RegForms!P44:S44,RegForms!AB44,RegForms!AR44)</f>
        <v>1</v>
      </c>
      <c r="I44" s="59">
        <f>SUM(RegForms!P44:S44,RegForms!AC44)</f>
        <v>1</v>
      </c>
      <c r="J44" s="61">
        <f>SUM(RegForms!P44:S44,RegForms!AE44,RegForms!AT44)</f>
        <v>1</v>
      </c>
      <c r="K44" s="61">
        <f>SUM(RegForms!P44:S44,RegForms!AF44,RegForms!AU44)</f>
        <v>1</v>
      </c>
      <c r="L44" s="59">
        <f>SUM(RegForms!P44:S44,RegForms!AG44)</f>
        <v>1</v>
      </c>
      <c r="M44" s="61">
        <f>SUM(RegForms!P44:S44,RegForms!AI44,RegForms!AW44)</f>
        <v>1</v>
      </c>
      <c r="N44" s="59">
        <f>IF(AND(RegForms!BC44=1,RegForms!BD44=0),1,0)</f>
        <v>0</v>
      </c>
      <c r="O44" s="60">
        <f>IF(AND(RegForms!BC44=0,RegForms!BD44=1),1,0)</f>
        <v>0</v>
      </c>
      <c r="P44" s="61">
        <f>IF(AND(RegForms!BC44=1,RegForms!BD44=1),1,0)</f>
        <v>0</v>
      </c>
      <c r="Q44" s="21">
        <f>RegForms!BE44</f>
        <v>0</v>
      </c>
      <c r="R44" s="13" t="b">
        <f t="shared" si="6"/>
        <v>0</v>
      </c>
    </row>
    <row r="45" spans="1:18">
      <c r="A45" t="str">
        <f>RegForms!B45</f>
        <v>Mark Hodson</v>
      </c>
      <c r="B45" s="98">
        <f>SUM(RegForms!P45:Q45,RegForms!T45,RegForms!AL45)</f>
        <v>1</v>
      </c>
      <c r="C45" s="59">
        <f>SUM(RegForms!P45:Q45,RegForms!U45)</f>
        <v>1</v>
      </c>
      <c r="D45" s="61">
        <f>SUM(RegForms!P45:Q45,RegForms!W45,RegForms!AM45)</f>
        <v>1</v>
      </c>
      <c r="E45" s="61">
        <f>SUM(RegForms!P45:S45,RegForms!X45,RegForms!AO45)</f>
        <v>1</v>
      </c>
      <c r="F45" s="59">
        <f>SUM(RegForms!P45:S45,RegForms!Y45)</f>
        <v>1</v>
      </c>
      <c r="G45" s="61">
        <f>SUM(RegForms!P45:S45,RegForms!AA45,RegForms!AQ45)</f>
        <v>1</v>
      </c>
      <c r="H45" s="61">
        <f>SUM(RegForms!P45:S45,RegForms!AB45,RegForms!AR45)</f>
        <v>1</v>
      </c>
      <c r="I45" s="59">
        <f>SUM(RegForms!P45:S45,RegForms!AC45)</f>
        <v>1</v>
      </c>
      <c r="J45" s="61">
        <f>SUM(RegForms!P45:S45,RegForms!AE45,RegForms!AT45)</f>
        <v>1</v>
      </c>
      <c r="K45" s="61">
        <f>SUM(RegForms!P45:S45,RegForms!AF45,RegForms!AU45)</f>
        <v>1</v>
      </c>
      <c r="L45" s="59">
        <f>SUM(RegForms!P45:S45,RegForms!AG45)</f>
        <v>1</v>
      </c>
      <c r="M45" s="61">
        <f>SUM(RegForms!P45:S45,RegForms!AI45,RegForms!AW45)</f>
        <v>1</v>
      </c>
      <c r="N45" s="59">
        <f>IF(AND(RegForms!BC45=1,RegForms!BD45=0),1,0)</f>
        <v>0</v>
      </c>
      <c r="O45" s="60">
        <f>IF(AND(RegForms!BC45=0,RegForms!BD45=1),1,0)</f>
        <v>0</v>
      </c>
      <c r="P45" s="61">
        <f>IF(AND(RegForms!BC45=1,RegForms!BD45=1),1,0)</f>
        <v>0</v>
      </c>
      <c r="Q45" s="21">
        <f>RegForms!BE45</f>
        <v>0</v>
      </c>
      <c r="R45" s="13" t="b">
        <f t="shared" si="6"/>
        <v>0</v>
      </c>
    </row>
    <row r="46" spans="1:18">
      <c r="A46" t="str">
        <f>RegForms!B46</f>
        <v>Deb Gimpelson</v>
      </c>
      <c r="B46" s="98">
        <f>SUM(RegForms!P46:Q46,RegForms!T46,RegForms!AL46)</f>
        <v>1</v>
      </c>
      <c r="C46" s="59">
        <f>SUM(RegForms!P46:Q46,RegForms!U46)</f>
        <v>0</v>
      </c>
      <c r="D46" s="61">
        <f>SUM(RegForms!P46:Q46,RegForms!W46,RegForms!AM46)</f>
        <v>1</v>
      </c>
      <c r="E46" s="61">
        <f>SUM(RegForms!P46:S46,RegForms!X46,RegForms!AO46)</f>
        <v>1</v>
      </c>
      <c r="F46" s="59">
        <f>SUM(RegForms!P46:S46,RegForms!Y46)</f>
        <v>0</v>
      </c>
      <c r="G46" s="61">
        <f>SUM(RegForms!P46:S46,RegForms!AA46,RegForms!AQ46)</f>
        <v>1</v>
      </c>
      <c r="H46" s="61">
        <f>SUM(RegForms!P46:S46,RegForms!AB46,RegForms!AR46)</f>
        <v>1</v>
      </c>
      <c r="I46" s="59">
        <f>SUM(RegForms!P46:S46,RegForms!AC46)</f>
        <v>0</v>
      </c>
      <c r="J46" s="61">
        <f>SUM(RegForms!P46:S46,RegForms!AE46,RegForms!AT46)</f>
        <v>1</v>
      </c>
      <c r="K46" s="61">
        <f>SUM(RegForms!P46:S46,RegForms!AF46,RegForms!AU46)</f>
        <v>1</v>
      </c>
      <c r="L46" s="59">
        <f>SUM(RegForms!P46:S46,RegForms!AG46)</f>
        <v>0</v>
      </c>
      <c r="M46" s="61">
        <f>SUM(RegForms!P46:S46,RegForms!AI46,RegForms!AW46)</f>
        <v>1</v>
      </c>
      <c r="N46" s="59">
        <f>IF(AND(RegForms!BC46=1,RegForms!BD46=0),1,0)</f>
        <v>0</v>
      </c>
      <c r="O46" s="60">
        <f>IF(AND(RegForms!BC46=0,RegForms!BD46=1),1,0)</f>
        <v>0</v>
      </c>
      <c r="P46" s="61">
        <f>IF(AND(RegForms!BC46=1,RegForms!BD46=1),1,0)</f>
        <v>0</v>
      </c>
      <c r="Q46" s="21">
        <f>RegForms!BE46</f>
        <v>0</v>
      </c>
      <c r="R46" s="13" t="b">
        <f t="shared" si="6"/>
        <v>0</v>
      </c>
    </row>
    <row r="47" spans="1:18">
      <c r="A47" t="str">
        <f>RegForms!B47</f>
        <v>Anne Wicks</v>
      </c>
      <c r="B47" s="98">
        <f>SUM(RegForms!P47:Q47,RegForms!T47,RegForms!AL47)</f>
        <v>0</v>
      </c>
      <c r="C47" s="59">
        <f>SUM(RegForms!P47:Q47,RegForms!U47)</f>
        <v>0</v>
      </c>
      <c r="D47" s="61">
        <f>SUM(RegForms!P47:Q47,RegForms!W47,RegForms!AM47)</f>
        <v>0</v>
      </c>
      <c r="E47" s="61">
        <f>SUM(RegForms!P47:S47,RegForms!X47,RegForms!AO47)</f>
        <v>1</v>
      </c>
      <c r="F47" s="59">
        <f>SUM(RegForms!P47:S47,RegForms!Y47)</f>
        <v>1</v>
      </c>
      <c r="G47" s="61">
        <f>SUM(RegForms!P47:S47,RegForms!AA47,RegForms!AQ47)</f>
        <v>1</v>
      </c>
      <c r="H47" s="61">
        <f>SUM(RegForms!P47:S47,RegForms!AB47,RegForms!AR47)</f>
        <v>1</v>
      </c>
      <c r="I47" s="59">
        <f>SUM(RegForms!P47:S47,RegForms!AC47)</f>
        <v>1</v>
      </c>
      <c r="J47" s="61">
        <f>SUM(RegForms!P47:S47,RegForms!AE47,RegForms!AT47)</f>
        <v>1</v>
      </c>
      <c r="K47" s="61">
        <f>SUM(RegForms!P47:S47,RegForms!AF47,RegForms!AU47)</f>
        <v>1</v>
      </c>
      <c r="L47" s="59">
        <f>SUM(RegForms!P47:S47,RegForms!AG47)</f>
        <v>1</v>
      </c>
      <c r="M47" s="61">
        <f>SUM(RegForms!P47:S47,RegForms!AI47,RegForms!AW47)</f>
        <v>1</v>
      </c>
      <c r="N47" s="59">
        <f>IF(AND(RegForms!BC47=1,RegForms!BD47=0),1,0)</f>
        <v>0</v>
      </c>
      <c r="O47" s="60">
        <f>IF(AND(RegForms!BC47=0,RegForms!BD47=1),1,0)</f>
        <v>0</v>
      </c>
      <c r="P47" s="61">
        <f>IF(AND(RegForms!BC47=1,RegForms!BD47=1),1,0)</f>
        <v>0</v>
      </c>
      <c r="Q47" s="21">
        <f>RegForms!BE47</f>
        <v>0</v>
      </c>
      <c r="R47" s="13" t="b">
        <f t="shared" si="6"/>
        <v>0</v>
      </c>
    </row>
    <row r="48" spans="1:18">
      <c r="A48" t="str">
        <f>RegForms!B48</f>
        <v>Dave Wicks</v>
      </c>
      <c r="B48" s="98">
        <f>SUM(RegForms!P48:Q48,RegForms!T48,RegForms!AL48)</f>
        <v>0</v>
      </c>
      <c r="C48" s="59">
        <f>SUM(RegForms!P48:Q48,RegForms!U48)</f>
        <v>0</v>
      </c>
      <c r="D48" s="61">
        <f>SUM(RegForms!P48:Q48,RegForms!W48,RegForms!AM48)</f>
        <v>0</v>
      </c>
      <c r="E48" s="61">
        <f>SUM(RegForms!P48:S48,RegForms!X48,RegForms!AO48)</f>
        <v>1</v>
      </c>
      <c r="F48" s="59">
        <f>SUM(RegForms!P48:S48,RegForms!Y48)</f>
        <v>1</v>
      </c>
      <c r="G48" s="61">
        <f>SUM(RegForms!P48:S48,RegForms!AA48,RegForms!AQ48)</f>
        <v>1</v>
      </c>
      <c r="H48" s="61">
        <f>SUM(RegForms!P48:S48,RegForms!AB48,RegForms!AR48)</f>
        <v>1</v>
      </c>
      <c r="I48" s="59">
        <f>SUM(RegForms!P48:S48,RegForms!AC48)</f>
        <v>1</v>
      </c>
      <c r="J48" s="61">
        <f>SUM(RegForms!P48:S48,RegForms!AE48,RegForms!AT48)</f>
        <v>1</v>
      </c>
      <c r="K48" s="61">
        <f>SUM(RegForms!P48:S48,RegForms!AF48,RegForms!AU48)</f>
        <v>1</v>
      </c>
      <c r="L48" s="59">
        <f>SUM(RegForms!P48:S48,RegForms!AG48)</f>
        <v>1</v>
      </c>
      <c r="M48" s="61">
        <f>SUM(RegForms!P48:S48,RegForms!AI48,RegForms!AW48)</f>
        <v>1</v>
      </c>
      <c r="N48" s="59">
        <f>IF(AND(RegForms!BC48=1,RegForms!BD48=0),1,0)</f>
        <v>0</v>
      </c>
      <c r="O48" s="60">
        <f>IF(AND(RegForms!BC48=0,RegForms!BD48=1),1,0)</f>
        <v>0</v>
      </c>
      <c r="P48" s="61">
        <f>IF(AND(RegForms!BC48=1,RegForms!BD48=1),1,0)</f>
        <v>0</v>
      </c>
      <c r="Q48" s="21">
        <f>RegForms!BE48</f>
        <v>0</v>
      </c>
      <c r="R48" s="13" t="b">
        <f t="shared" si="6"/>
        <v>0</v>
      </c>
    </row>
    <row r="49" spans="1:18">
      <c r="A49" t="str">
        <f>RegForms!B49</f>
        <v>Rick Kooperberg</v>
      </c>
      <c r="B49" s="98">
        <f>SUM(RegForms!P49:Q49,RegForms!T49,RegForms!AL49)</f>
        <v>1</v>
      </c>
      <c r="C49" s="59">
        <f>SUM(RegForms!P49:Q49,RegForms!U49)</f>
        <v>1</v>
      </c>
      <c r="D49" s="61">
        <f>SUM(RegForms!P49:Q49,RegForms!W49,RegForms!AM49)</f>
        <v>1</v>
      </c>
      <c r="E49" s="61">
        <f>SUM(RegForms!P49:S49,RegForms!X49,RegForms!AO49)</f>
        <v>1</v>
      </c>
      <c r="F49" s="59">
        <f>SUM(RegForms!P49:S49,RegForms!Y49)</f>
        <v>1</v>
      </c>
      <c r="G49" s="61">
        <f>SUM(RegForms!P49:S49,RegForms!AA49,RegForms!AQ49)</f>
        <v>1</v>
      </c>
      <c r="H49" s="61">
        <f>SUM(RegForms!P49:S49,RegForms!AB49,RegForms!AR49)</f>
        <v>1</v>
      </c>
      <c r="I49" s="59">
        <f>SUM(RegForms!P49:S49,RegForms!AC49)</f>
        <v>1</v>
      </c>
      <c r="J49" s="61">
        <f>SUM(RegForms!P49:S49,RegForms!AE49,RegForms!AT49)</f>
        <v>1</v>
      </c>
      <c r="K49" s="61">
        <f>SUM(RegForms!P49:S49,RegForms!AF49,RegForms!AU49)</f>
        <v>1</v>
      </c>
      <c r="L49" s="59">
        <f>SUM(RegForms!P49:S49,RegForms!AG49)</f>
        <v>1</v>
      </c>
      <c r="M49" s="61">
        <f>SUM(RegForms!P49:S49,RegForms!AI49,RegForms!AW49)</f>
        <v>1</v>
      </c>
      <c r="N49" s="59">
        <f>IF(AND(RegForms!BC49=1,RegForms!BD49=0),1,0)</f>
        <v>0</v>
      </c>
      <c r="O49" s="60">
        <f>IF(AND(RegForms!BC49=0,RegForms!BD49=1),1,0)</f>
        <v>0</v>
      </c>
      <c r="P49" s="61">
        <f>IF(AND(RegForms!BC49=1,RegForms!BD49=1),1,0)</f>
        <v>0</v>
      </c>
      <c r="Q49" s="21">
        <f>RegForms!BE49</f>
        <v>0</v>
      </c>
      <c r="R49" s="13" t="b">
        <f t="shared" si="6"/>
        <v>0</v>
      </c>
    </row>
    <row r="50" spans="1:18">
      <c r="A50" t="str">
        <f>RegForms!B50</f>
        <v>Jos Rossell</v>
      </c>
      <c r="B50" s="98">
        <f>SUM(RegForms!P50:Q50,RegForms!T50,RegForms!AL50)</f>
        <v>0</v>
      </c>
      <c r="C50" s="59">
        <f>SUM(RegForms!P50:Q50,RegForms!U50)</f>
        <v>0</v>
      </c>
      <c r="D50" s="61">
        <f>SUM(RegForms!P50:Q50,RegForms!W50,RegForms!AM50)</f>
        <v>0</v>
      </c>
      <c r="E50" s="61">
        <f>SUM(RegForms!P50:S50,RegForms!X50,RegForms!AO50)</f>
        <v>1</v>
      </c>
      <c r="F50" s="59">
        <f>SUM(RegForms!P50:S50,RegForms!Y50)</f>
        <v>1</v>
      </c>
      <c r="G50" s="61">
        <f>SUM(RegForms!P50:S50,RegForms!AA50,RegForms!AQ50)</f>
        <v>1</v>
      </c>
      <c r="H50" s="61">
        <f>SUM(RegForms!P50:S50,RegForms!AB50,RegForms!AR50)</f>
        <v>1</v>
      </c>
      <c r="I50" s="59">
        <f>SUM(RegForms!P50:S50,RegForms!AC50)</f>
        <v>1</v>
      </c>
      <c r="J50" s="61">
        <f>SUM(RegForms!P50:S50,RegForms!AE50,RegForms!AT50)</f>
        <v>1</v>
      </c>
      <c r="K50" s="61">
        <f>SUM(RegForms!P50:S50,RegForms!AF50,RegForms!AU50)</f>
        <v>1</v>
      </c>
      <c r="L50" s="59">
        <f>SUM(RegForms!P50:S50,RegForms!AG50)</f>
        <v>1</v>
      </c>
      <c r="M50" s="61">
        <f>SUM(RegForms!P50:S50,RegForms!AI50,RegForms!AW50)</f>
        <v>1</v>
      </c>
      <c r="N50" s="59">
        <f>IF(AND(RegForms!BC50=1,RegForms!BD50=0),1,0)</f>
        <v>0</v>
      </c>
      <c r="O50" s="60">
        <f>IF(AND(RegForms!BC50=0,RegForms!BD50=1),1,0)</f>
        <v>0</v>
      </c>
      <c r="P50" s="61">
        <f>IF(AND(RegForms!BC50=1,RegForms!BD50=1),1,0)</f>
        <v>0</v>
      </c>
      <c r="Q50" s="21">
        <f>RegForms!BE50</f>
        <v>0</v>
      </c>
      <c r="R50" s="13" t="b">
        <f t="shared" si="6"/>
        <v>0</v>
      </c>
    </row>
    <row r="51" spans="1:18">
      <c r="A51" t="str">
        <f>RegForms!B51</f>
        <v>Heather Denny</v>
      </c>
      <c r="B51" s="98">
        <f>SUM(RegForms!P51:Q51,RegForms!T51,RegForms!AL51)</f>
        <v>1</v>
      </c>
      <c r="C51" s="59">
        <f>SUM(RegForms!P51:Q51,RegForms!U51)</f>
        <v>1</v>
      </c>
      <c r="D51" s="61">
        <f>SUM(RegForms!P51:Q51,RegForms!W51,RegForms!AM51)</f>
        <v>1</v>
      </c>
      <c r="E51" s="61">
        <f>SUM(RegForms!P51:S51,RegForms!X51,RegForms!AO51)</f>
        <v>1</v>
      </c>
      <c r="F51" s="59">
        <f>SUM(RegForms!P51:S51,RegForms!Y51)</f>
        <v>1</v>
      </c>
      <c r="G51" s="61">
        <f>SUM(RegForms!P51:S51,RegForms!AA51,RegForms!AQ51)</f>
        <v>1</v>
      </c>
      <c r="H51" s="61">
        <f>SUM(RegForms!P51:S51,RegForms!AB51,RegForms!AR51)</f>
        <v>1</v>
      </c>
      <c r="I51" s="59">
        <f>SUM(RegForms!P51:S51,RegForms!AC51)</f>
        <v>1</v>
      </c>
      <c r="J51" s="61">
        <f>SUM(RegForms!P51:S51,RegForms!AE51,RegForms!AT51)</f>
        <v>1</v>
      </c>
      <c r="K51" s="61">
        <f>SUM(RegForms!P51:S51,RegForms!AF51,RegForms!AU51)</f>
        <v>1</v>
      </c>
      <c r="L51" s="59">
        <f>SUM(RegForms!P51:S51,RegForms!AG51)</f>
        <v>1</v>
      </c>
      <c r="M51" s="61">
        <f>SUM(RegForms!P51:S51,RegForms!AI51,RegForms!AW51)</f>
        <v>1</v>
      </c>
      <c r="N51" s="59">
        <f>IF(AND(RegForms!BC51=1,RegForms!BD51=0),1,0)</f>
        <v>0</v>
      </c>
      <c r="O51" s="60">
        <f>IF(AND(RegForms!BC51=0,RegForms!BD51=1),1,0)</f>
        <v>0</v>
      </c>
      <c r="P51" s="61">
        <f>IF(AND(RegForms!BC51=1,RegForms!BD51=1),1,0)</f>
        <v>0</v>
      </c>
      <c r="Q51" s="21">
        <f>RegForms!BE51</f>
        <v>0</v>
      </c>
      <c r="R51" s="13" t="b">
        <f t="shared" si="6"/>
        <v>0</v>
      </c>
    </row>
    <row r="52" spans="1:18">
      <c r="A52" t="str">
        <f>RegForms!B52</f>
        <v>Stephanie Du Fresne</v>
      </c>
      <c r="B52" s="98">
        <f>SUM(RegForms!P52:Q52,RegForms!T52,RegForms!AL52)</f>
        <v>1</v>
      </c>
      <c r="C52" s="59">
        <f>SUM(RegForms!P52:Q52,RegForms!U52)</f>
        <v>1</v>
      </c>
      <c r="D52" s="61">
        <f>SUM(RegForms!P52:Q52,RegForms!W52,RegForms!AM52)</f>
        <v>1</v>
      </c>
      <c r="E52" s="61">
        <f>SUM(RegForms!P52:S52,RegForms!X52,RegForms!AO52)</f>
        <v>1</v>
      </c>
      <c r="F52" s="59">
        <f>SUM(RegForms!P52:S52,RegForms!Y52)</f>
        <v>1</v>
      </c>
      <c r="G52" s="61">
        <f>SUM(RegForms!P52:S52,RegForms!AA52,RegForms!AQ52)</f>
        <v>1</v>
      </c>
      <c r="H52" s="61">
        <f>SUM(RegForms!P52:S52,RegForms!AB52,RegForms!AR52)</f>
        <v>1</v>
      </c>
      <c r="I52" s="59">
        <f>SUM(RegForms!P52:S52,RegForms!AC52)</f>
        <v>1</v>
      </c>
      <c r="J52" s="61">
        <f>SUM(RegForms!P52:S52,RegForms!AE52,RegForms!AT52)</f>
        <v>1</v>
      </c>
      <c r="K52" s="61">
        <f>SUM(RegForms!P52:S52,RegForms!AF52,RegForms!AU52)</f>
        <v>1</v>
      </c>
      <c r="L52" s="59">
        <f>SUM(RegForms!P52:S52,RegForms!AG52)</f>
        <v>1</v>
      </c>
      <c r="M52" s="61">
        <f>SUM(RegForms!P52:S52,RegForms!AI52,RegForms!AW52)</f>
        <v>1</v>
      </c>
      <c r="N52" s="59">
        <f>IF(AND(RegForms!BC52=1,RegForms!BD52=0),1,0)</f>
        <v>0</v>
      </c>
      <c r="O52" s="60">
        <f>IF(AND(RegForms!BC52=0,RegForms!BD52=1),1,0)</f>
        <v>0</v>
      </c>
      <c r="P52" s="61">
        <f>IF(AND(RegForms!BC52=1,RegForms!BD52=1),1,0)</f>
        <v>0</v>
      </c>
      <c r="Q52" s="21">
        <f>RegForms!BE52</f>
        <v>0</v>
      </c>
      <c r="R52" s="13" t="b">
        <f t="shared" si="6"/>
        <v>0</v>
      </c>
    </row>
    <row r="53" spans="1:18">
      <c r="A53" t="str">
        <f>RegForms!B53</f>
        <v>Ashley MacMillan</v>
      </c>
      <c r="B53" s="98">
        <f>SUM(RegForms!P53:Q53,RegForms!T53,RegForms!AL53)</f>
        <v>0</v>
      </c>
      <c r="C53" s="59">
        <f>SUM(RegForms!P53:Q53,RegForms!U53)</f>
        <v>0</v>
      </c>
      <c r="D53" s="61">
        <f>SUM(RegForms!P53:Q53,RegForms!W53,RegForms!AM53)</f>
        <v>0</v>
      </c>
      <c r="E53" s="61">
        <f>SUM(RegForms!P53:S53,RegForms!X53,RegForms!AO53)</f>
        <v>0</v>
      </c>
      <c r="F53" s="59">
        <f>SUM(RegForms!P53:S53,RegForms!Y53)</f>
        <v>0</v>
      </c>
      <c r="G53" s="61">
        <f>SUM(RegForms!P53:S53,RegForms!AA53,RegForms!AQ53)</f>
        <v>0</v>
      </c>
      <c r="H53" s="61">
        <f>SUM(RegForms!P53:S53,RegForms!AB53,RegForms!AR53)</f>
        <v>0</v>
      </c>
      <c r="I53" s="59">
        <f>SUM(RegForms!P53:S53,RegForms!AC53)</f>
        <v>0</v>
      </c>
      <c r="J53" s="61">
        <f>SUM(RegForms!P53:S53,RegForms!AE53,RegForms!AT53)</f>
        <v>0</v>
      </c>
      <c r="K53" s="61">
        <f>SUM(RegForms!P53:S53,RegForms!AF53,RegForms!AU53)</f>
        <v>0</v>
      </c>
      <c r="L53" s="59">
        <f>SUM(RegForms!P53:S53,RegForms!AG53)</f>
        <v>0</v>
      </c>
      <c r="M53" s="61">
        <f>SUM(RegForms!P53:S53,RegForms!AI53,RegForms!AW53)</f>
        <v>0</v>
      </c>
      <c r="N53" s="59">
        <f>IF(AND(RegForms!BC53=1,RegForms!BD53=0),1,0)</f>
        <v>0</v>
      </c>
      <c r="O53" s="60">
        <f>IF(AND(RegForms!BC53=0,RegForms!BD53=1),1,0)</f>
        <v>0</v>
      </c>
      <c r="P53" s="61">
        <f>IF(AND(RegForms!BC53=1,RegForms!BD53=1),1,0)</f>
        <v>0</v>
      </c>
      <c r="Q53" s="21">
        <f>RegForms!BE53</f>
        <v>0</v>
      </c>
      <c r="R53" s="13" t="b">
        <f t="shared" si="6"/>
        <v>0</v>
      </c>
    </row>
    <row r="54" spans="1:18">
      <c r="A54" t="str">
        <f>RegForms!B54</f>
        <v>Marion Sanson</v>
      </c>
      <c r="B54" s="98">
        <f>SUM(RegForms!P54:Q54,RegForms!T54,RegForms!AL54)</f>
        <v>1</v>
      </c>
      <c r="C54" s="59">
        <f>SUM(RegForms!P54:Q54,RegForms!U54)</f>
        <v>1</v>
      </c>
      <c r="D54" s="61">
        <f>SUM(RegForms!P54:Q54,RegForms!W54,RegForms!AM54)</f>
        <v>1</v>
      </c>
      <c r="E54" s="61">
        <f>SUM(RegForms!P54:S54,RegForms!X54,RegForms!AO54)</f>
        <v>1</v>
      </c>
      <c r="F54" s="59">
        <f>SUM(RegForms!P54:S54,RegForms!Y54)</f>
        <v>1</v>
      </c>
      <c r="G54" s="61">
        <f>SUM(RegForms!P54:S54,RegForms!AA54,RegForms!AQ54)</f>
        <v>1</v>
      </c>
      <c r="H54" s="61">
        <f>SUM(RegForms!P54:S54,RegForms!AB54,RegForms!AR54)</f>
        <v>1</v>
      </c>
      <c r="I54" s="59">
        <f>SUM(RegForms!P54:S54,RegForms!AC54)</f>
        <v>1</v>
      </c>
      <c r="J54" s="61">
        <f>SUM(RegForms!P54:S54,RegForms!AE54,RegForms!AT54)</f>
        <v>1</v>
      </c>
      <c r="K54" s="61">
        <f>SUM(RegForms!P54:S54,RegForms!AF54,RegForms!AU54)</f>
        <v>1</v>
      </c>
      <c r="L54" s="59">
        <f>SUM(RegForms!P54:S54,RegForms!AG54)</f>
        <v>1</v>
      </c>
      <c r="M54" s="61">
        <f>SUM(RegForms!P54:S54,RegForms!AI54,RegForms!AW54)</f>
        <v>1</v>
      </c>
      <c r="N54" s="59">
        <f>IF(AND(RegForms!BC54=1,RegForms!BD54=0),1,0)</f>
        <v>0</v>
      </c>
      <c r="O54" s="60">
        <f>IF(AND(RegForms!BC54=0,RegForms!BD54=1),1,0)</f>
        <v>0</v>
      </c>
      <c r="P54" s="61">
        <f>IF(AND(RegForms!BC54=1,RegForms!BD54=1),1,0)</f>
        <v>0</v>
      </c>
      <c r="Q54" s="21">
        <f>RegForms!BE54</f>
        <v>0</v>
      </c>
      <c r="R54" s="13" t="b">
        <f t="shared" si="6"/>
        <v>0</v>
      </c>
    </row>
    <row r="55" spans="1:18">
      <c r="A55" t="str">
        <f>RegForms!B55</f>
        <v>Mary Rose</v>
      </c>
      <c r="B55" s="98">
        <f>SUM(RegForms!P55:Q55,RegForms!T55,RegForms!AL55)</f>
        <v>1</v>
      </c>
      <c r="C55" s="59">
        <f>SUM(RegForms!P55:Q55,RegForms!U55)</f>
        <v>1</v>
      </c>
      <c r="D55" s="61">
        <f>SUM(RegForms!P55:Q55,RegForms!W55,RegForms!AM55)</f>
        <v>1</v>
      </c>
      <c r="E55" s="61">
        <f>SUM(RegForms!P55:S55,RegForms!X55,RegForms!AO55)</f>
        <v>1</v>
      </c>
      <c r="F55" s="59">
        <f>SUM(RegForms!P55:S55,RegForms!Y55)</f>
        <v>1</v>
      </c>
      <c r="G55" s="61">
        <f>SUM(RegForms!P55:S55,RegForms!AA55,RegForms!AQ55)</f>
        <v>1</v>
      </c>
      <c r="H55" s="61">
        <f>SUM(RegForms!P55:S55,RegForms!AB55,RegForms!AR55)</f>
        <v>1</v>
      </c>
      <c r="I55" s="59">
        <f>SUM(RegForms!P55:S55,RegForms!AC55)</f>
        <v>1</v>
      </c>
      <c r="J55" s="61">
        <f>SUM(RegForms!P55:S55,RegForms!AE55,RegForms!AT55)</f>
        <v>1</v>
      </c>
      <c r="K55" s="61">
        <f>SUM(RegForms!P55:S55,RegForms!AF55,RegForms!AU55)</f>
        <v>1</v>
      </c>
      <c r="L55" s="59">
        <f>SUM(RegForms!P55:S55,RegForms!AG55)</f>
        <v>1</v>
      </c>
      <c r="M55" s="61">
        <f>SUM(RegForms!P55:S55,RegForms!AI55,RegForms!AW55)</f>
        <v>1</v>
      </c>
      <c r="N55" s="59">
        <f>IF(AND(RegForms!BC55=1,RegForms!BD55=0),1,0)</f>
        <v>0</v>
      </c>
      <c r="O55" s="60">
        <f>IF(AND(RegForms!BC55=0,RegForms!BD55=1),1,0)</f>
        <v>1</v>
      </c>
      <c r="P55" s="61">
        <f>IF(AND(RegForms!BC55=1,RegForms!BD55=1),1,0)</f>
        <v>0</v>
      </c>
      <c r="Q55" s="21">
        <f>RegForms!BE55</f>
        <v>0</v>
      </c>
      <c r="R55" s="13" t="b">
        <f t="shared" si="6"/>
        <v>1</v>
      </c>
    </row>
    <row r="56" spans="1:18">
      <c r="A56" t="str">
        <f>RegForms!B56</f>
        <v>Joy Rising</v>
      </c>
      <c r="B56" s="98">
        <f>SUM(RegForms!P56:Q56,RegForms!T56,RegForms!AL56)</f>
        <v>0</v>
      </c>
      <c r="C56" s="59">
        <f>SUM(RegForms!P56:Q56,RegForms!U56)</f>
        <v>0</v>
      </c>
      <c r="D56" s="61">
        <f>SUM(RegForms!P56:Q56,RegForms!W56,RegForms!AM56)</f>
        <v>0</v>
      </c>
      <c r="E56" s="61">
        <f>SUM(RegForms!P56:S56,RegForms!X56,RegForms!AO56)</f>
        <v>0</v>
      </c>
      <c r="F56" s="59">
        <f>SUM(RegForms!P56:S56,RegForms!Y56)</f>
        <v>0</v>
      </c>
      <c r="G56" s="61">
        <f>SUM(RegForms!P56:S56,RegForms!AA56,RegForms!AQ56)</f>
        <v>0</v>
      </c>
      <c r="H56" s="61">
        <f>SUM(RegForms!P56:S56,RegForms!AB56,RegForms!AR56)</f>
        <v>0</v>
      </c>
      <c r="I56" s="59">
        <f>SUM(RegForms!P56:S56,RegForms!AC56)</f>
        <v>0</v>
      </c>
      <c r="J56" s="61">
        <f>SUM(RegForms!P56:S56,RegForms!AE56,RegForms!AT56)</f>
        <v>0</v>
      </c>
      <c r="K56" s="61">
        <f>SUM(RegForms!P56:S56,RegForms!AF56,RegForms!AU56)</f>
        <v>0</v>
      </c>
      <c r="L56" s="59">
        <f>SUM(RegForms!P56:S56,RegForms!AG56)</f>
        <v>0</v>
      </c>
      <c r="M56" s="61">
        <f>SUM(RegForms!P56:S56,RegForms!AI56,RegForms!AW56)</f>
        <v>0</v>
      </c>
      <c r="N56" s="59">
        <f>IF(AND(RegForms!BC56=1,RegForms!BD56=0),1,0)</f>
        <v>0</v>
      </c>
      <c r="O56" s="60">
        <f>IF(AND(RegForms!BC56=0,RegForms!BD56=1),1,0)</f>
        <v>0</v>
      </c>
      <c r="P56" s="61">
        <f>IF(AND(RegForms!BC56=1,RegForms!BD56=1),1,0)</f>
        <v>0</v>
      </c>
      <c r="Q56" s="21">
        <f>RegForms!BE56</f>
        <v>0</v>
      </c>
      <c r="R56" s="13" t="b">
        <f t="shared" si="6"/>
        <v>0</v>
      </c>
    </row>
    <row r="57" spans="1:18">
      <c r="A57" t="str">
        <f>RegForms!B57</f>
        <v>Marilyn Flewitt</v>
      </c>
      <c r="B57" s="98">
        <f>SUM(RegForms!P57:Q57,RegForms!T57,RegForms!AL57)</f>
        <v>0</v>
      </c>
      <c r="C57" s="59">
        <f>SUM(RegForms!P57:Q57,RegForms!U57)</f>
        <v>0</v>
      </c>
      <c r="D57" s="61">
        <f>SUM(RegForms!P57:Q57,RegForms!W57,RegForms!AM57)</f>
        <v>0</v>
      </c>
      <c r="E57" s="61">
        <f>SUM(RegForms!P57:S57,RegForms!X57,RegForms!AO57)</f>
        <v>1</v>
      </c>
      <c r="F57" s="59">
        <f>SUM(RegForms!P57:S57,RegForms!Y57)</f>
        <v>1</v>
      </c>
      <c r="G57" s="61">
        <f>SUM(RegForms!P57:S57,RegForms!AA57,RegForms!AQ57)</f>
        <v>1</v>
      </c>
      <c r="H57" s="61">
        <f>SUM(RegForms!P57:S57,RegForms!AB57,RegForms!AR57)</f>
        <v>1</v>
      </c>
      <c r="I57" s="59">
        <f>SUM(RegForms!P57:S57,RegForms!AC57)</f>
        <v>1</v>
      </c>
      <c r="J57" s="61">
        <f>SUM(RegForms!P57:S57,RegForms!AE57,RegForms!AT57)</f>
        <v>1</v>
      </c>
      <c r="K57" s="61">
        <f>SUM(RegForms!P57:S57,RegForms!AF57,RegForms!AU57)</f>
        <v>1</v>
      </c>
      <c r="L57" s="59">
        <f>SUM(RegForms!P57:S57,RegForms!AG57)</f>
        <v>1</v>
      </c>
      <c r="M57" s="61">
        <f>SUM(RegForms!P57:S57,RegForms!AI57,RegForms!AW57)</f>
        <v>1</v>
      </c>
      <c r="N57" s="59">
        <f>IF(AND(RegForms!BC57=1,RegForms!BD57=0),1,0)</f>
        <v>0</v>
      </c>
      <c r="O57" s="60">
        <f>IF(AND(RegForms!BC57=0,RegForms!BD57=1),1,0)</f>
        <v>0</v>
      </c>
      <c r="P57" s="61">
        <f>IF(AND(RegForms!BC57=1,RegForms!BD57=1),1,0)</f>
        <v>0</v>
      </c>
      <c r="Q57" s="21">
        <f>RegForms!BE57</f>
        <v>0</v>
      </c>
      <c r="R57" s="13" t="b">
        <f t="shared" si="6"/>
        <v>0</v>
      </c>
    </row>
    <row r="58" spans="1:18">
      <c r="A58" t="str">
        <f>RegForms!B58</f>
        <v>Jim Flewitt</v>
      </c>
      <c r="B58" s="98">
        <f>SUM(RegForms!P58:Q58,RegForms!T58,RegForms!AL58)</f>
        <v>0</v>
      </c>
      <c r="C58" s="59">
        <f>SUM(RegForms!P58:Q58,RegForms!U58)</f>
        <v>0</v>
      </c>
      <c r="D58" s="61">
        <f>SUM(RegForms!P58:Q58,RegForms!W58,RegForms!AM58)</f>
        <v>0</v>
      </c>
      <c r="E58" s="61">
        <f>SUM(RegForms!P58:S58,RegForms!X58,RegForms!AO58)</f>
        <v>1</v>
      </c>
      <c r="F58" s="59">
        <f>SUM(RegForms!P58:S58,RegForms!Y58)</f>
        <v>1</v>
      </c>
      <c r="G58" s="61">
        <f>SUM(RegForms!P58:S58,RegForms!AA58,RegForms!AQ58)</f>
        <v>1</v>
      </c>
      <c r="H58" s="61">
        <f>SUM(RegForms!P58:S58,RegForms!AB58,RegForms!AR58)</f>
        <v>1</v>
      </c>
      <c r="I58" s="59">
        <f>SUM(RegForms!P58:S58,RegForms!AC58)</f>
        <v>1</v>
      </c>
      <c r="J58" s="61">
        <f>SUM(RegForms!P58:S58,RegForms!AE58,RegForms!AT58)</f>
        <v>1</v>
      </c>
      <c r="K58" s="61">
        <f>SUM(RegForms!P58:S58,RegForms!AF58,RegForms!AU58)</f>
        <v>1</v>
      </c>
      <c r="L58" s="59">
        <f>SUM(RegForms!P58:S58,RegForms!AG58)</f>
        <v>1</v>
      </c>
      <c r="M58" s="61">
        <f>SUM(RegForms!P58:S58,RegForms!AI58,RegForms!AW58)</f>
        <v>1</v>
      </c>
      <c r="N58" s="59">
        <f>IF(AND(RegForms!BC58=1,RegForms!BD58=0),1,0)</f>
        <v>0</v>
      </c>
      <c r="O58" s="60">
        <f>IF(AND(RegForms!BC58=0,RegForms!BD58=1),1,0)</f>
        <v>0</v>
      </c>
      <c r="P58" s="61">
        <f>IF(AND(RegForms!BC58=1,RegForms!BD58=1),1,0)</f>
        <v>0</v>
      </c>
      <c r="Q58" s="21">
        <f>RegForms!BE58</f>
        <v>0</v>
      </c>
      <c r="R58" s="13" t="b">
        <f t="shared" si="6"/>
        <v>0</v>
      </c>
    </row>
    <row r="59" spans="1:18">
      <c r="A59" t="str">
        <f>RegForms!B59</f>
        <v>Graham Chapman</v>
      </c>
      <c r="B59" s="98">
        <f>SUM(RegForms!P59:Q59,RegForms!T59,RegForms!AL59)</f>
        <v>1</v>
      </c>
      <c r="C59" s="59">
        <f>SUM(RegForms!P59:Q59,RegForms!U59)</f>
        <v>0</v>
      </c>
      <c r="D59" s="61">
        <f>SUM(RegForms!P59:Q59,RegForms!W59,RegForms!AM59)</f>
        <v>1</v>
      </c>
      <c r="E59" s="61">
        <f>SUM(RegForms!P59:S59,RegForms!X59,RegForms!AO59)</f>
        <v>1</v>
      </c>
      <c r="F59" s="59">
        <f>SUM(RegForms!P59:S59,RegForms!Y59)</f>
        <v>0</v>
      </c>
      <c r="G59" s="61">
        <f>SUM(RegForms!P59:S59,RegForms!AA59,RegForms!AQ59)</f>
        <v>1</v>
      </c>
      <c r="H59" s="61">
        <f>SUM(RegForms!P59:S59,RegForms!AB59,RegForms!AR59)</f>
        <v>1</v>
      </c>
      <c r="I59" s="59">
        <f>SUM(RegForms!P59:S59,RegForms!AC59)</f>
        <v>0</v>
      </c>
      <c r="J59" s="61">
        <f>SUM(RegForms!P59:S59,RegForms!AE59,RegForms!AT59)</f>
        <v>1</v>
      </c>
      <c r="K59" s="61">
        <f>SUM(RegForms!P59:S59,RegForms!AF59,RegForms!AU59)</f>
        <v>1</v>
      </c>
      <c r="L59" s="59">
        <f>SUM(RegForms!P59:S59,RegForms!AG59)</f>
        <v>0</v>
      </c>
      <c r="M59" s="61">
        <f>SUM(RegForms!P59:S59,RegForms!AI59,RegForms!AW59)</f>
        <v>1</v>
      </c>
      <c r="N59" s="59">
        <f>IF(AND(RegForms!BC59=1,RegForms!BD59=0),1,0)</f>
        <v>0</v>
      </c>
      <c r="O59" s="60">
        <f>IF(AND(RegForms!BC59=0,RegForms!BD59=1),1,0)</f>
        <v>0</v>
      </c>
      <c r="P59" s="61">
        <f>IF(AND(RegForms!BC59=1,RegForms!BD59=1),1,0)</f>
        <v>0</v>
      </c>
      <c r="Q59" s="21">
        <f>RegForms!BE59</f>
        <v>0</v>
      </c>
      <c r="R59" s="13" t="b">
        <f t="shared" si="6"/>
        <v>0</v>
      </c>
    </row>
    <row r="60" spans="1:18">
      <c r="A60" t="str">
        <f>RegForms!B60</f>
        <v>Liz Bridgeman</v>
      </c>
      <c r="B60" s="98">
        <f>SUM(RegForms!P60:Q60,RegForms!T60,RegForms!AL60)</f>
        <v>0</v>
      </c>
      <c r="C60" s="59">
        <f>SUM(RegForms!P60:Q60,RegForms!U60)</f>
        <v>0</v>
      </c>
      <c r="D60" s="61">
        <f>SUM(RegForms!P60:Q60,RegForms!W60,RegForms!AM60)</f>
        <v>0</v>
      </c>
      <c r="E60" s="61">
        <f>SUM(RegForms!P60:S60,RegForms!X60,RegForms!AO60)</f>
        <v>1</v>
      </c>
      <c r="F60" s="59">
        <f>SUM(RegForms!P60:S60,RegForms!Y60)</f>
        <v>1</v>
      </c>
      <c r="G60" s="61">
        <f>SUM(RegForms!P60:S60,RegForms!AA60,RegForms!AQ60)</f>
        <v>1</v>
      </c>
      <c r="H60" s="61">
        <f>SUM(RegForms!P60:S60,RegForms!AB60,RegForms!AR60)</f>
        <v>1</v>
      </c>
      <c r="I60" s="59">
        <f>SUM(RegForms!P60:S60,RegForms!AC60)</f>
        <v>1</v>
      </c>
      <c r="J60" s="61">
        <f>SUM(RegForms!P60:S60,RegForms!AE60,RegForms!AT60)</f>
        <v>1</v>
      </c>
      <c r="K60" s="61">
        <f>SUM(RegForms!P60:S60,RegForms!AF60,RegForms!AU60)</f>
        <v>1</v>
      </c>
      <c r="L60" s="59">
        <f>SUM(RegForms!P60:S60,RegForms!AG60)</f>
        <v>1</v>
      </c>
      <c r="M60" s="61">
        <f>SUM(RegForms!P60:S60,RegForms!AI60,RegForms!AW60)</f>
        <v>1</v>
      </c>
      <c r="N60" s="59">
        <f>IF(AND(RegForms!BC60=1,RegForms!BD60=0),1,0)</f>
        <v>0</v>
      </c>
      <c r="O60" s="60">
        <f>IF(AND(RegForms!BC60=0,RegForms!BD60=1),1,0)</f>
        <v>0</v>
      </c>
      <c r="P60" s="61">
        <f>IF(AND(RegForms!BC60=1,RegForms!BD60=1),1,0)</f>
        <v>0</v>
      </c>
      <c r="Q60" s="21">
        <f>RegForms!BE60</f>
        <v>0</v>
      </c>
      <c r="R60" s="13" t="b">
        <f t="shared" si="6"/>
        <v>0</v>
      </c>
    </row>
    <row r="61" spans="1:18">
      <c r="A61" t="str">
        <f>RegForms!B61</f>
        <v>Maria Barsema</v>
      </c>
      <c r="B61" s="98">
        <f>SUM(RegForms!P61:Q61,RegForms!T61,RegForms!AL61)</f>
        <v>0</v>
      </c>
      <c r="C61" s="59">
        <f>SUM(RegForms!P61:Q61,RegForms!U61)</f>
        <v>0</v>
      </c>
      <c r="D61" s="61">
        <f>SUM(RegForms!P61:Q61,RegForms!W61,RegForms!AM61)</f>
        <v>0</v>
      </c>
      <c r="E61" s="61">
        <f>SUM(RegForms!P61:S61,RegForms!X61,RegForms!AO61)</f>
        <v>0</v>
      </c>
      <c r="F61" s="59">
        <f>SUM(RegForms!P61:S61,RegForms!Y61)</f>
        <v>0</v>
      </c>
      <c r="G61" s="61">
        <f>SUM(RegForms!P61:S61,RegForms!AA61,RegForms!AQ61)</f>
        <v>0</v>
      </c>
      <c r="H61" s="61">
        <f>SUM(RegForms!P61:S61,RegForms!AB61,RegForms!AR61)</f>
        <v>0</v>
      </c>
      <c r="I61" s="59">
        <f>SUM(RegForms!P61:S61,RegForms!AC61)</f>
        <v>0</v>
      </c>
      <c r="J61" s="61">
        <f>SUM(RegForms!P61:S61,RegForms!AE61,RegForms!AT61)</f>
        <v>0</v>
      </c>
      <c r="K61" s="61">
        <f>SUM(RegForms!P61:S61,RegForms!AF61,RegForms!AU61)</f>
        <v>0</v>
      </c>
      <c r="L61" s="59">
        <f>SUM(RegForms!P61:S61,RegForms!AG61)</f>
        <v>0</v>
      </c>
      <c r="M61" s="61">
        <f>SUM(RegForms!P61:S61,RegForms!AI61,RegForms!AW61)</f>
        <v>0</v>
      </c>
      <c r="N61" s="59">
        <f>IF(AND(RegForms!BC61=1,RegForms!BD61=0),1,0)</f>
        <v>0</v>
      </c>
      <c r="O61" s="60">
        <f>IF(AND(RegForms!BC61=0,RegForms!BD61=1),1,0)</f>
        <v>0</v>
      </c>
      <c r="P61" s="61">
        <f>IF(AND(RegForms!BC61=1,RegForms!BD61=1),1,0)</f>
        <v>0</v>
      </c>
      <c r="Q61" s="21">
        <f>RegForms!BE61</f>
        <v>0</v>
      </c>
      <c r="R61" s="13" t="b">
        <f t="shared" si="6"/>
        <v>0</v>
      </c>
    </row>
    <row r="62" spans="1:18">
      <c r="A62">
        <f>RegForms!B62</f>
        <v>0</v>
      </c>
      <c r="B62" s="98">
        <f>SUM(RegForms!P62:Q62,RegForms!T62,RegForms!AL62)</f>
        <v>0</v>
      </c>
      <c r="C62" s="59">
        <f>SUM(RegForms!P62:Q62,RegForms!U62)</f>
        <v>0</v>
      </c>
      <c r="D62" s="61">
        <f>SUM(RegForms!P62:Q62,RegForms!W62,RegForms!AM62)</f>
        <v>0</v>
      </c>
      <c r="E62" s="61">
        <f>SUM(RegForms!P62:S62,RegForms!X62,RegForms!AO62)</f>
        <v>0</v>
      </c>
      <c r="F62" s="59">
        <f>SUM(RegForms!P62:S62,RegForms!Y62)</f>
        <v>0</v>
      </c>
      <c r="G62" s="61">
        <f>SUM(RegForms!P62:S62,RegForms!AA62,RegForms!AQ62)</f>
        <v>0</v>
      </c>
      <c r="H62" s="61">
        <f>SUM(RegForms!P62:S62,RegForms!AB62,RegForms!AR62)</f>
        <v>0</v>
      </c>
      <c r="I62" s="59">
        <f>SUM(RegForms!P62:S62,RegForms!AC62)</f>
        <v>0</v>
      </c>
      <c r="J62" s="61">
        <f>SUM(RegForms!P62:S62,RegForms!AE62,RegForms!AT62)</f>
        <v>0</v>
      </c>
      <c r="K62" s="61">
        <f>SUM(RegForms!P62:S62,RegForms!AF62,RegForms!AU62)</f>
        <v>0</v>
      </c>
      <c r="L62" s="59">
        <f>SUM(RegForms!P62:S62,RegForms!AG62)</f>
        <v>0</v>
      </c>
      <c r="M62" s="61">
        <f>SUM(RegForms!P62:S62,RegForms!AI62,RegForms!AW62)</f>
        <v>0</v>
      </c>
      <c r="N62" s="59">
        <f>IF(AND(RegForms!BC62=1,RegForms!BD62=0),1,0)</f>
        <v>0</v>
      </c>
      <c r="O62" s="60">
        <f>IF(AND(RegForms!BC62=0,RegForms!BD62=1),1,0)</f>
        <v>0</v>
      </c>
      <c r="P62" s="61">
        <f>IF(AND(RegForms!BC62=1,RegForms!BD62=1),1,0)</f>
        <v>0</v>
      </c>
      <c r="Q62" s="21">
        <f>RegForms!BE62</f>
        <v>0</v>
      </c>
      <c r="R62" s="13" t="b">
        <f t="shared" si="6"/>
        <v>0</v>
      </c>
    </row>
    <row r="63" spans="1:18">
      <c r="A63" t="str">
        <f>RegForms!B63</f>
        <v>Michael Short</v>
      </c>
      <c r="B63" s="98">
        <f>SUM(RegForms!P63:Q63,RegForms!T63,RegForms!AL63)</f>
        <v>1</v>
      </c>
      <c r="C63" s="59">
        <f>SUM(RegForms!P63:Q63,RegForms!U63)</f>
        <v>0</v>
      </c>
      <c r="D63" s="61">
        <f>SUM(RegForms!P63:Q63,RegForms!W63,RegForms!AM63)</f>
        <v>1</v>
      </c>
      <c r="E63" s="61">
        <f>SUM(RegForms!P63:S63,RegForms!X63,RegForms!AO63)</f>
        <v>1</v>
      </c>
      <c r="F63" s="59">
        <f>SUM(RegForms!P63:S63,RegForms!Y63)</f>
        <v>0</v>
      </c>
      <c r="G63" s="61">
        <f>SUM(RegForms!P63:S63,RegForms!AA63,RegForms!AQ63)</f>
        <v>1</v>
      </c>
      <c r="H63" s="61">
        <f>SUM(RegForms!P63:S63,RegForms!AB63,RegForms!AR63)</f>
        <v>1</v>
      </c>
      <c r="I63" s="59">
        <f>SUM(RegForms!P63:S63,RegForms!AC63)</f>
        <v>0</v>
      </c>
      <c r="J63" s="61">
        <f>SUM(RegForms!P63:S63,RegForms!AE63,RegForms!AT63)</f>
        <v>1</v>
      </c>
      <c r="K63" s="61">
        <f>SUM(RegForms!P63:S63,RegForms!AF63,RegForms!AU63)</f>
        <v>1</v>
      </c>
      <c r="L63" s="59">
        <f>SUM(RegForms!P63:S63,RegForms!AG63)</f>
        <v>0</v>
      </c>
      <c r="M63" s="61">
        <f>SUM(RegForms!P63:S63,RegForms!AI63,RegForms!AW63)</f>
        <v>1</v>
      </c>
      <c r="N63" s="59">
        <f>IF(AND(RegForms!BC63=1,RegForms!BD63=0),1,0)</f>
        <v>0</v>
      </c>
      <c r="O63" s="60">
        <f>IF(AND(RegForms!BC63=0,RegForms!BD63=1),1,0)</f>
        <v>0</v>
      </c>
      <c r="P63" s="61">
        <f>IF(AND(RegForms!BC63=1,RegForms!BD63=1),1,0)</f>
        <v>0</v>
      </c>
      <c r="Q63" s="21">
        <f>RegForms!BE63</f>
        <v>0</v>
      </c>
      <c r="R63" s="13" t="b">
        <f t="shared" si="6"/>
        <v>0</v>
      </c>
    </row>
    <row r="64" spans="1:18">
      <c r="A64" t="str">
        <f>RegForms!B64</f>
        <v>Jan-Louise Hamblyn</v>
      </c>
      <c r="B64" s="98">
        <f>SUM(RegForms!P64:Q64,RegForms!T64,RegForms!AL64)</f>
        <v>1</v>
      </c>
      <c r="C64" s="59">
        <f>SUM(RegForms!P64:Q64,RegForms!U64)</f>
        <v>0</v>
      </c>
      <c r="D64" s="61">
        <f>SUM(RegForms!P64:Q64,RegForms!W64,RegForms!AM64)</f>
        <v>1</v>
      </c>
      <c r="E64" s="61">
        <f>SUM(RegForms!P64:S64,RegForms!X64,RegForms!AO64)</f>
        <v>1</v>
      </c>
      <c r="F64" s="59">
        <f>SUM(RegForms!P64:S64,RegForms!Y64)</f>
        <v>0</v>
      </c>
      <c r="G64" s="61">
        <f>SUM(RegForms!P64:S64,RegForms!AA64,RegForms!AQ64)</f>
        <v>1</v>
      </c>
      <c r="H64" s="61">
        <f>SUM(RegForms!P64:S64,RegForms!AB64,RegForms!AR64)</f>
        <v>1</v>
      </c>
      <c r="I64" s="59">
        <f>SUM(RegForms!P64:S64,RegForms!AC64)</f>
        <v>0</v>
      </c>
      <c r="J64" s="61">
        <f>SUM(RegForms!P64:S64,RegForms!AE64,RegForms!AT64)</f>
        <v>1</v>
      </c>
      <c r="K64" s="61">
        <f>SUM(RegForms!P64:S64,RegForms!AF64,RegForms!AU64)</f>
        <v>1</v>
      </c>
      <c r="L64" s="59">
        <f>SUM(RegForms!P64:S64,RegForms!AG64)</f>
        <v>0</v>
      </c>
      <c r="M64" s="61">
        <f>SUM(RegForms!P64:S64,RegForms!AI64,RegForms!AW64)</f>
        <v>1</v>
      </c>
      <c r="N64" s="59">
        <f>IF(AND(RegForms!BC64=1,RegForms!BD64=0),1,0)</f>
        <v>0</v>
      </c>
      <c r="O64" s="60">
        <f>IF(AND(RegForms!BC64=0,RegForms!BD64=1),1,0)</f>
        <v>0</v>
      </c>
      <c r="P64" s="61">
        <f>IF(AND(RegForms!BC64=1,RegForms!BD64=1),1,0)</f>
        <v>0</v>
      </c>
      <c r="Q64" s="21">
        <f>RegForms!BE64</f>
        <v>0</v>
      </c>
      <c r="R64" s="13" t="b">
        <f t="shared" si="6"/>
        <v>0</v>
      </c>
    </row>
    <row r="65" spans="1:18">
      <c r="A65" t="str">
        <f>RegForms!B65</f>
        <v>Noel Simpson</v>
      </c>
      <c r="B65" s="98">
        <f>SUM(RegForms!P65:Q65,RegForms!T65,RegForms!AL65)</f>
        <v>1</v>
      </c>
      <c r="C65" s="59">
        <f>SUM(RegForms!P65:Q65,RegForms!U65)</f>
        <v>0</v>
      </c>
      <c r="D65" s="61">
        <f>SUM(RegForms!P65:Q65,RegForms!W65,RegForms!AM65)</f>
        <v>1</v>
      </c>
      <c r="E65" s="61">
        <f>SUM(RegForms!P65:S65,RegForms!X65,RegForms!AO65)</f>
        <v>1</v>
      </c>
      <c r="F65" s="59">
        <f>SUM(RegForms!P65:S65,RegForms!Y65)</f>
        <v>0</v>
      </c>
      <c r="G65" s="61">
        <f>SUM(RegForms!P65:S65,RegForms!AA65,RegForms!AQ65)</f>
        <v>1</v>
      </c>
      <c r="H65" s="61">
        <f>SUM(RegForms!P65:S65,RegForms!AB65,RegForms!AR65)</f>
        <v>1</v>
      </c>
      <c r="I65" s="59">
        <f>SUM(RegForms!P65:S65,RegForms!AC65)</f>
        <v>0</v>
      </c>
      <c r="J65" s="61">
        <f>SUM(RegForms!P65:S65,RegForms!AE65,RegForms!AT65)</f>
        <v>1</v>
      </c>
      <c r="K65" s="61">
        <f>SUM(RegForms!P65:S65,RegForms!AF65,RegForms!AU65)</f>
        <v>1</v>
      </c>
      <c r="L65" s="59">
        <f>SUM(RegForms!P65:S65,RegForms!AG65)</f>
        <v>0</v>
      </c>
      <c r="M65" s="61">
        <f>SUM(RegForms!P65:S65,RegForms!AI65,RegForms!AW65)</f>
        <v>1</v>
      </c>
      <c r="N65" s="59">
        <f>IF(AND(RegForms!BC65=1,RegForms!BD65=0),1,0)</f>
        <v>0</v>
      </c>
      <c r="O65" s="60">
        <f>IF(AND(RegForms!BC65=0,RegForms!BD65=1),1,0)</f>
        <v>0</v>
      </c>
      <c r="P65" s="61">
        <f>IF(AND(RegForms!BC65=1,RegForms!BD65=1),1,0)</f>
        <v>0</v>
      </c>
      <c r="Q65" s="21">
        <f>RegForms!BE65</f>
        <v>0</v>
      </c>
      <c r="R65" s="13" t="b">
        <f t="shared" si="6"/>
        <v>0</v>
      </c>
    </row>
    <row r="66" spans="1:18">
      <c r="A66" t="str">
        <f>RegForms!B66</f>
        <v>Marvin Hubbard</v>
      </c>
      <c r="B66" s="98">
        <f>SUM(RegForms!P66:Q66,RegForms!T66,RegForms!AL66)</f>
        <v>0</v>
      </c>
      <c r="C66" s="59">
        <f>SUM(RegForms!P66:Q66,RegForms!U66)</f>
        <v>0</v>
      </c>
      <c r="D66" s="61">
        <f>SUM(RegForms!P66:Q66,RegForms!W66,RegForms!AM66)</f>
        <v>0</v>
      </c>
      <c r="E66" s="61">
        <f>SUM(RegForms!P66:S66,RegForms!X66,RegForms!AO66)</f>
        <v>0</v>
      </c>
      <c r="F66" s="59">
        <f>SUM(RegForms!P66:S66,RegForms!Y66)</f>
        <v>0</v>
      </c>
      <c r="G66" s="61">
        <f>SUM(RegForms!P66:S66,RegForms!AA66,RegForms!AQ66)</f>
        <v>0</v>
      </c>
      <c r="H66" s="61">
        <f>SUM(RegForms!P66:S66,RegForms!AB66,RegForms!AR66)</f>
        <v>0</v>
      </c>
      <c r="I66" s="59">
        <f>SUM(RegForms!P66:S66,RegForms!AC66)</f>
        <v>0</v>
      </c>
      <c r="J66" s="61">
        <f>SUM(RegForms!P66:S66,RegForms!AE66,RegForms!AT66)</f>
        <v>0</v>
      </c>
      <c r="K66" s="61">
        <f>SUM(RegForms!P66:S66,RegForms!AF66,RegForms!AU66)</f>
        <v>0</v>
      </c>
      <c r="L66" s="59">
        <f>SUM(RegForms!P66:S66,RegForms!AG66)</f>
        <v>0</v>
      </c>
      <c r="M66" s="61">
        <f>SUM(RegForms!P66:S66,RegForms!AI66,RegForms!AW66)</f>
        <v>0</v>
      </c>
      <c r="N66" s="59">
        <f>IF(AND(RegForms!BC66=1,RegForms!BD66=0),1,0)</f>
        <v>0</v>
      </c>
      <c r="O66" s="60">
        <f>IF(AND(RegForms!BC66=0,RegForms!BD66=1),1,0)</f>
        <v>1</v>
      </c>
      <c r="P66" s="61">
        <f>IF(AND(RegForms!BC66=1,RegForms!BD66=1),1,0)</f>
        <v>0</v>
      </c>
      <c r="Q66" s="21">
        <f>RegForms!BE66</f>
        <v>0</v>
      </c>
      <c r="R66" s="13" t="b">
        <f t="shared" si="6"/>
        <v>1</v>
      </c>
    </row>
    <row r="67" spans="1:18">
      <c r="A67" t="str">
        <f>RegForms!B67</f>
        <v>Anna Dunford</v>
      </c>
      <c r="B67" s="98">
        <f>SUM(RegForms!P67:Q67,RegForms!T67,RegForms!AL67)</f>
        <v>0</v>
      </c>
      <c r="C67" s="59">
        <f>SUM(RegForms!P67:Q67,RegForms!U67)</f>
        <v>0</v>
      </c>
      <c r="D67" s="61">
        <f>SUM(RegForms!P67:Q67,RegForms!W67,RegForms!AM67)</f>
        <v>0</v>
      </c>
      <c r="E67" s="61">
        <f>SUM(RegForms!P67:S67,RegForms!X67,RegForms!AO67)</f>
        <v>0</v>
      </c>
      <c r="F67" s="59">
        <f>SUM(RegForms!P67:S67,RegForms!Y67)</f>
        <v>0</v>
      </c>
      <c r="G67" s="61">
        <f>SUM(RegForms!P67:S67,RegForms!AA67,RegForms!AQ67)</f>
        <v>0</v>
      </c>
      <c r="H67" s="61">
        <f>SUM(RegForms!P67:S67,RegForms!AB67,RegForms!AR67)</f>
        <v>0</v>
      </c>
      <c r="I67" s="59">
        <f>SUM(RegForms!P67:S67,RegForms!AC67)</f>
        <v>0</v>
      </c>
      <c r="J67" s="61">
        <f>SUM(RegForms!P67:S67,RegForms!AE67,RegForms!AT67)</f>
        <v>0</v>
      </c>
      <c r="K67" s="61">
        <f>SUM(RegForms!P67:S67,RegForms!AF67,RegForms!AU67)</f>
        <v>0</v>
      </c>
      <c r="L67" s="59">
        <f>SUM(RegForms!P67:S67,RegForms!AG67)</f>
        <v>0</v>
      </c>
      <c r="M67" s="61">
        <f>SUM(RegForms!P67:S67,RegForms!AI67,RegForms!AW67)</f>
        <v>0</v>
      </c>
      <c r="N67" s="59">
        <f>IF(AND(RegForms!BC67=1,RegForms!BD67=0),1,0)</f>
        <v>0</v>
      </c>
      <c r="O67" s="60">
        <f>IF(AND(RegForms!BC67=0,RegForms!BD67=1),1,0)</f>
        <v>0</v>
      </c>
      <c r="P67" s="61">
        <f>IF(AND(RegForms!BC67=1,RegForms!BD67=1),1,0)</f>
        <v>1</v>
      </c>
      <c r="Q67" s="21">
        <f>RegForms!BE67</f>
        <v>0</v>
      </c>
      <c r="R67" s="13" t="b">
        <f t="shared" si="6"/>
        <v>1</v>
      </c>
    </row>
    <row r="68" spans="1:18">
      <c r="A68" t="str">
        <f>RegForms!B68</f>
        <v>Gray Southon</v>
      </c>
      <c r="B68" s="98">
        <f>SUM(RegForms!P68:Q68,RegForms!T68,RegForms!AL68)</f>
        <v>1</v>
      </c>
      <c r="C68" s="59">
        <f>SUM(RegForms!P68:Q68,RegForms!U68)</f>
        <v>1</v>
      </c>
      <c r="D68" s="61">
        <f>SUM(RegForms!P68:Q68,RegForms!W68,RegForms!AM68)</f>
        <v>1</v>
      </c>
      <c r="E68" s="61">
        <f>SUM(RegForms!P68:S68,RegForms!X68,RegForms!AO68)</f>
        <v>1</v>
      </c>
      <c r="F68" s="59">
        <f>SUM(RegForms!P68:S68,RegForms!Y68)</f>
        <v>1</v>
      </c>
      <c r="G68" s="61">
        <f>SUM(RegForms!P68:S68,RegForms!AA68,RegForms!AQ68)</f>
        <v>1</v>
      </c>
      <c r="H68" s="61">
        <f>SUM(RegForms!P68:S68,RegForms!AB68,RegForms!AR68)</f>
        <v>1</v>
      </c>
      <c r="I68" s="59">
        <f>SUM(RegForms!P68:S68,RegForms!AC68)</f>
        <v>1</v>
      </c>
      <c r="J68" s="61">
        <f>SUM(RegForms!P68:S68,RegForms!AE68,RegForms!AT68)</f>
        <v>1</v>
      </c>
      <c r="K68" s="61">
        <f>SUM(RegForms!P68:S68,RegForms!AF68,RegForms!AU68)</f>
        <v>1</v>
      </c>
      <c r="L68" s="59">
        <f>SUM(RegForms!P68:S68,RegForms!AG68)</f>
        <v>1</v>
      </c>
      <c r="M68" s="61">
        <f>SUM(RegForms!P68:S68,RegForms!AI68,RegForms!AW68)</f>
        <v>1</v>
      </c>
      <c r="N68" s="59">
        <f>IF(AND(RegForms!BC68=1,RegForms!BD68=0),1,0)</f>
        <v>0</v>
      </c>
      <c r="O68" s="60">
        <f>IF(AND(RegForms!BC68=0,RegForms!BD68=1),1,0)</f>
        <v>0</v>
      </c>
      <c r="P68" s="61">
        <f>IF(AND(RegForms!BC68=1,RegForms!BD68=1),1,0)</f>
        <v>0</v>
      </c>
      <c r="Q68" s="21">
        <f>RegForms!BE68</f>
        <v>0</v>
      </c>
      <c r="R68" s="13" t="b">
        <f t="shared" si="6"/>
        <v>0</v>
      </c>
    </row>
    <row r="69" spans="1:18">
      <c r="A69" t="str">
        <f>RegForms!B69</f>
        <v>Eileen Gundesen</v>
      </c>
      <c r="B69" s="98">
        <f>SUM(RegForms!P69:Q69,RegForms!T69,RegForms!AL69)</f>
        <v>0</v>
      </c>
      <c r="C69" s="59">
        <f>SUM(RegForms!P69:Q69,RegForms!U69)</f>
        <v>0</v>
      </c>
      <c r="D69" s="61">
        <f>SUM(RegForms!P69:Q69,RegForms!W69,RegForms!AM69)</f>
        <v>0</v>
      </c>
      <c r="E69" s="61">
        <f>SUM(RegForms!P69:S69,RegForms!X69,RegForms!AO69)</f>
        <v>0</v>
      </c>
      <c r="F69" s="59">
        <f>SUM(RegForms!P69:S69,RegForms!Y69)</f>
        <v>0</v>
      </c>
      <c r="G69" s="61">
        <f>SUM(RegForms!P69:S69,RegForms!AA69,RegForms!AQ69)</f>
        <v>0</v>
      </c>
      <c r="H69" s="61">
        <f>SUM(RegForms!P69:S69,RegForms!AB69,RegForms!AR69)</f>
        <v>0</v>
      </c>
      <c r="I69" s="59">
        <f>SUM(RegForms!P69:S69,RegForms!AC69)</f>
        <v>0</v>
      </c>
      <c r="J69" s="61">
        <f>SUM(RegForms!P69:S69,RegForms!AE69,RegForms!AT69)</f>
        <v>0</v>
      </c>
      <c r="K69" s="61">
        <f>SUM(RegForms!P69:S69,RegForms!AF69,RegForms!AU69)</f>
        <v>0</v>
      </c>
      <c r="L69" s="59">
        <f>SUM(RegForms!P69:S69,RegForms!AG69)</f>
        <v>0</v>
      </c>
      <c r="M69" s="61">
        <f>SUM(RegForms!P69:S69,RegForms!AI69,RegForms!AW69)</f>
        <v>0</v>
      </c>
      <c r="N69" s="59">
        <f>IF(AND(RegForms!BC69=1,RegForms!BD69=0),1,0)</f>
        <v>0</v>
      </c>
      <c r="O69" s="60">
        <f>IF(AND(RegForms!BC69=0,RegForms!BD69=1),1,0)</f>
        <v>0</v>
      </c>
      <c r="P69" s="61">
        <f>IF(AND(RegForms!BC69=1,RegForms!BD69=1),1,0)</f>
        <v>0</v>
      </c>
      <c r="Q69" s="21">
        <f>RegForms!BE69</f>
        <v>0</v>
      </c>
      <c r="R69" s="13" t="b">
        <f t="shared" si="6"/>
        <v>0</v>
      </c>
    </row>
    <row r="70" spans="1:18">
      <c r="A70" t="str">
        <f>RegForms!B70</f>
        <v>Ruth Gadgil</v>
      </c>
      <c r="B70" s="98">
        <f>SUM(RegForms!P70:Q70,RegForms!T70,RegForms!AL70)</f>
        <v>0</v>
      </c>
      <c r="C70" s="59">
        <f>SUM(RegForms!P70:Q70,RegForms!U70)</f>
        <v>0</v>
      </c>
      <c r="D70" s="61">
        <f>SUM(RegForms!P70:Q70,RegForms!W70,RegForms!AM70)</f>
        <v>0</v>
      </c>
      <c r="E70" s="61">
        <f>SUM(RegForms!P70:S70,RegForms!X70,RegForms!AO70)</f>
        <v>1</v>
      </c>
      <c r="F70" s="59">
        <f>SUM(RegForms!P70:S70,RegForms!Y70)</f>
        <v>1</v>
      </c>
      <c r="G70" s="61">
        <f>SUM(RegForms!P70:S70,RegForms!AA70,RegForms!AQ70)</f>
        <v>1</v>
      </c>
      <c r="H70" s="61">
        <f>SUM(RegForms!P70:S70,RegForms!AB70,RegForms!AR70)</f>
        <v>1</v>
      </c>
      <c r="I70" s="59">
        <f>SUM(RegForms!P70:S70,RegForms!AC70)</f>
        <v>1</v>
      </c>
      <c r="J70" s="61">
        <f>SUM(RegForms!P70:S70,RegForms!AE70,RegForms!AT70)</f>
        <v>1</v>
      </c>
      <c r="K70" s="61">
        <f>SUM(RegForms!P70:S70,RegForms!AF70,RegForms!AU70)</f>
        <v>1</v>
      </c>
      <c r="L70" s="59">
        <f>SUM(RegForms!P70:S70,RegForms!AG70)</f>
        <v>1</v>
      </c>
      <c r="M70" s="61">
        <f>SUM(RegForms!P70:S70,RegForms!AI70,RegForms!AW70)</f>
        <v>1</v>
      </c>
      <c r="N70" s="59">
        <f>IF(AND(RegForms!BC70=1,RegForms!BD70=0),1,0)</f>
        <v>0</v>
      </c>
      <c r="O70" s="60">
        <f>IF(AND(RegForms!BC70=0,RegForms!BD70=1),1,0)</f>
        <v>0</v>
      </c>
      <c r="P70" s="61">
        <f>IF(AND(RegForms!BC70=1,RegForms!BD70=1),1,0)</f>
        <v>0</v>
      </c>
      <c r="Q70" s="21">
        <f>RegForms!BE70</f>
        <v>0</v>
      </c>
      <c r="R70" s="13" t="b">
        <f t="shared" si="6"/>
        <v>0</v>
      </c>
    </row>
    <row r="71" spans="1:18">
      <c r="A71" t="str">
        <f>RegForms!B71</f>
        <v>Carril Karr</v>
      </c>
      <c r="B71" s="98">
        <f>SUM(RegForms!P71:Q71,RegForms!T71,RegForms!AL71)</f>
        <v>0</v>
      </c>
      <c r="C71" s="59">
        <f>SUM(RegForms!P71:Q71,RegForms!U71)</f>
        <v>0</v>
      </c>
      <c r="D71" s="61">
        <f>SUM(RegForms!P71:Q71,RegForms!W71,RegForms!AM71)</f>
        <v>0</v>
      </c>
      <c r="E71" s="61">
        <f>SUM(RegForms!P71:S71,RegForms!X71,RegForms!AO71)</f>
        <v>1</v>
      </c>
      <c r="F71" s="59">
        <f>SUM(RegForms!P71:S71,RegForms!Y71)</f>
        <v>1</v>
      </c>
      <c r="G71" s="61">
        <f>SUM(RegForms!P71:S71,RegForms!AA71,RegForms!AQ71)</f>
        <v>1</v>
      </c>
      <c r="H71" s="61">
        <f>SUM(RegForms!P71:S71,RegForms!AB71,RegForms!AR71)</f>
        <v>1</v>
      </c>
      <c r="I71" s="59">
        <f>SUM(RegForms!P71:S71,RegForms!AC71)</f>
        <v>1</v>
      </c>
      <c r="J71" s="61">
        <f>SUM(RegForms!P71:S71,RegForms!AE71,RegForms!AT71)</f>
        <v>1</v>
      </c>
      <c r="K71" s="61">
        <f>SUM(RegForms!P71:S71,RegForms!AF71,RegForms!AU71)</f>
        <v>1</v>
      </c>
      <c r="L71" s="59">
        <f>SUM(RegForms!P71:S71,RegForms!AG71)</f>
        <v>1</v>
      </c>
      <c r="M71" s="61">
        <f>SUM(RegForms!P71:S71,RegForms!AI71,RegForms!AW71)</f>
        <v>1</v>
      </c>
      <c r="N71" s="59">
        <f>IF(AND(RegForms!BC71=1,RegForms!BD71=0),1,0)</f>
        <v>0</v>
      </c>
      <c r="O71" s="60">
        <f>IF(AND(RegForms!BC71=0,RegForms!BD71=1),1,0)</f>
        <v>0</v>
      </c>
      <c r="P71" s="61">
        <f>IF(AND(RegForms!BC71=1,RegForms!BD71=1),1,0)</f>
        <v>0</v>
      </c>
      <c r="Q71" s="21" t="str">
        <f>RegForms!BE71</f>
        <v xml:space="preserve"> Intolerant of peanut, chocolate, hard cheeses</v>
      </c>
      <c r="R71" s="13" t="b">
        <f t="shared" si="6"/>
        <v>1</v>
      </c>
    </row>
    <row r="72" spans="1:18">
      <c r="A72" t="str">
        <f>RegForms!B72</f>
        <v>Cathee Glennon</v>
      </c>
      <c r="B72" s="98">
        <f>SUM(RegForms!P72:Q72,RegForms!T72,RegForms!AL72)</f>
        <v>0</v>
      </c>
      <c r="C72" s="59">
        <f>SUM(RegForms!P72:Q72,RegForms!U72)</f>
        <v>0</v>
      </c>
      <c r="D72" s="61">
        <f>SUM(RegForms!P72:Q72,RegForms!W72,RegForms!AM72)</f>
        <v>0</v>
      </c>
      <c r="E72" s="61">
        <f>SUM(RegForms!P72:S72,RegForms!X72,RegForms!AO72)</f>
        <v>0</v>
      </c>
      <c r="F72" s="59">
        <f>SUM(RegForms!P72:S72,RegForms!Y72)</f>
        <v>0</v>
      </c>
      <c r="G72" s="61">
        <f>SUM(RegForms!P72:S72,RegForms!AA72,RegForms!AQ72)</f>
        <v>0</v>
      </c>
      <c r="H72" s="61">
        <f>SUM(RegForms!P72:S72,RegForms!AB72,RegForms!AR72)</f>
        <v>0</v>
      </c>
      <c r="I72" s="59">
        <f>SUM(RegForms!P72:S72,RegForms!AC72)</f>
        <v>0</v>
      </c>
      <c r="J72" s="61">
        <f>SUM(RegForms!P72:S72,RegForms!AE72,RegForms!AT72)</f>
        <v>0</v>
      </c>
      <c r="K72" s="61">
        <f>SUM(RegForms!P72:S72,RegForms!AF72,RegForms!AU72)</f>
        <v>0</v>
      </c>
      <c r="L72" s="59">
        <f>SUM(RegForms!P72:S72,RegForms!AG72)</f>
        <v>0</v>
      </c>
      <c r="M72" s="61">
        <f>SUM(RegForms!P72:S72,RegForms!AI72,RegForms!AW72)</f>
        <v>0</v>
      </c>
      <c r="N72" s="59">
        <f>IF(AND(RegForms!BC72=1,RegForms!BD72=0),1,0)</f>
        <v>0</v>
      </c>
      <c r="O72" s="60">
        <f>IF(AND(RegForms!BC72=0,RegForms!BD72=1),1,0)</f>
        <v>0</v>
      </c>
      <c r="P72" s="61">
        <f>IF(AND(RegForms!BC72=1,RegForms!BD72=1),1,0)</f>
        <v>0</v>
      </c>
      <c r="Q72" s="21">
        <f>RegForms!BE72</f>
        <v>0</v>
      </c>
      <c r="R72" s="13" t="b">
        <f t="shared" si="6"/>
        <v>0</v>
      </c>
    </row>
    <row r="73" spans="1:18">
      <c r="A73" t="str">
        <f>RegForms!B73</f>
        <v>Roisin Whelan</v>
      </c>
      <c r="B73" s="98">
        <f>SUM(RegForms!P73:Q73,RegForms!T73,RegForms!AL73)</f>
        <v>0</v>
      </c>
      <c r="C73" s="59">
        <f>SUM(RegForms!P73:Q73,RegForms!U73)</f>
        <v>0</v>
      </c>
      <c r="D73" s="61">
        <f>SUM(RegForms!P73:Q73,RegForms!W73,RegForms!AM73)</f>
        <v>0</v>
      </c>
      <c r="E73" s="61">
        <f>SUM(RegForms!P73:S73,RegForms!X73,RegForms!AO73)</f>
        <v>1</v>
      </c>
      <c r="F73" s="59">
        <f>SUM(RegForms!P73:S73,RegForms!Y73)</f>
        <v>0</v>
      </c>
      <c r="G73" s="61">
        <f>SUM(RegForms!P73:S73,RegForms!AA73,RegForms!AQ73)</f>
        <v>0</v>
      </c>
      <c r="H73" s="61">
        <f>SUM(RegForms!P73:S73,RegForms!AB73,RegForms!AR73)</f>
        <v>0</v>
      </c>
      <c r="I73" s="59">
        <f>SUM(RegForms!P73:S73,RegForms!AC73)</f>
        <v>0</v>
      </c>
      <c r="J73" s="61">
        <f>SUM(RegForms!P73:S73,RegForms!AE73,RegForms!AT73)</f>
        <v>0</v>
      </c>
      <c r="K73" s="61">
        <f>SUM(RegForms!P73:S73,RegForms!AF73,RegForms!AU73)</f>
        <v>0</v>
      </c>
      <c r="L73" s="59">
        <f>SUM(RegForms!P73:S73,RegForms!AG73)</f>
        <v>0</v>
      </c>
      <c r="M73" s="61">
        <f>SUM(RegForms!P73:S73,RegForms!AI73,RegForms!AW73)</f>
        <v>0</v>
      </c>
      <c r="N73" s="59">
        <f>IF(AND(RegForms!BC73=1,RegForms!BD73=0),1,0)</f>
        <v>0</v>
      </c>
      <c r="O73" s="60">
        <f>IF(AND(RegForms!BC73=0,RegForms!BD73=1),1,0)</f>
        <v>0</v>
      </c>
      <c r="P73" s="61">
        <f>IF(AND(RegForms!BC73=1,RegForms!BD73=1),1,0)</f>
        <v>0</v>
      </c>
      <c r="Q73" s="21">
        <f>RegForms!BE73</f>
        <v>0</v>
      </c>
      <c r="R73" s="13" t="b">
        <f t="shared" si="6"/>
        <v>0</v>
      </c>
    </row>
    <row r="74" spans="1:18">
      <c r="A74" t="str">
        <f>RegForms!B74</f>
        <v>Niamh Whelan-Turnbull</v>
      </c>
      <c r="B74" s="98">
        <f>SUM(RegForms!P74:Q74,RegForms!T74,RegForms!AL74)</f>
        <v>0</v>
      </c>
      <c r="C74" s="59">
        <f>SUM(RegForms!P74:Q74,RegForms!U74)</f>
        <v>0</v>
      </c>
      <c r="D74" s="61">
        <f>SUM(RegForms!P74:Q74,RegForms!W74,RegForms!AM74)</f>
        <v>0</v>
      </c>
      <c r="E74" s="61">
        <f>SUM(RegForms!P74:S74,RegForms!X74,RegForms!AO74)</f>
        <v>1</v>
      </c>
      <c r="F74" s="59">
        <f>SUM(RegForms!P74:S74,RegForms!Y74)</f>
        <v>0</v>
      </c>
      <c r="G74" s="61">
        <f>SUM(RegForms!P74:S74,RegForms!AA74,RegForms!AQ74)</f>
        <v>0</v>
      </c>
      <c r="H74" s="61">
        <f>SUM(RegForms!P74:S74,RegForms!AB74,RegForms!AR74)</f>
        <v>0</v>
      </c>
      <c r="I74" s="59">
        <f>SUM(RegForms!P74:S74,RegForms!AC74)</f>
        <v>0</v>
      </c>
      <c r="J74" s="61">
        <f>SUM(RegForms!P74:S74,RegForms!AE74,RegForms!AT74)</f>
        <v>0</v>
      </c>
      <c r="K74" s="61">
        <f>SUM(RegForms!P74:S74,RegForms!AF74,RegForms!AU74)</f>
        <v>0</v>
      </c>
      <c r="L74" s="59">
        <f>SUM(RegForms!P74:S74,RegForms!AG74)</f>
        <v>0</v>
      </c>
      <c r="M74" s="61">
        <f>SUM(RegForms!P74:S74,RegForms!AI74,RegForms!AW74)</f>
        <v>0</v>
      </c>
      <c r="N74" s="59">
        <f>IF(AND(RegForms!BC74=1,RegForms!BD74=0),1,0)</f>
        <v>1</v>
      </c>
      <c r="O74" s="60">
        <f>IF(AND(RegForms!BC74=0,RegForms!BD74=1),1,0)</f>
        <v>0</v>
      </c>
      <c r="P74" s="61">
        <f>IF(AND(RegForms!BC74=1,RegForms!BD74=1),1,0)</f>
        <v>0</v>
      </c>
      <c r="Q74" s="21">
        <f>RegForms!BE74</f>
        <v>0</v>
      </c>
      <c r="R74" s="13" t="b">
        <f t="shared" si="6"/>
        <v>1</v>
      </c>
    </row>
    <row r="75" spans="1:18">
      <c r="A75" t="str">
        <f>RegForms!B75</f>
        <v>Tobias Brooke</v>
      </c>
      <c r="B75" s="98">
        <f>SUM(RegForms!P75:Q75,RegForms!T75,RegForms!AL75)</f>
        <v>0</v>
      </c>
      <c r="C75" s="59">
        <f>SUM(RegForms!P75:Q75,RegForms!U75)</f>
        <v>0</v>
      </c>
      <c r="D75" s="61">
        <f>SUM(RegForms!P75:Q75,RegForms!W75,RegForms!AM75)</f>
        <v>0</v>
      </c>
      <c r="E75" s="61">
        <f>SUM(RegForms!P75:S75,RegForms!X75,RegForms!AO75)</f>
        <v>1</v>
      </c>
      <c r="F75" s="59">
        <f>SUM(RegForms!P75:S75,RegForms!Y75)</f>
        <v>0</v>
      </c>
      <c r="G75" s="61">
        <f>SUM(RegForms!P75:S75,RegForms!AA75,RegForms!AQ75)</f>
        <v>0</v>
      </c>
      <c r="H75" s="61">
        <f>SUM(RegForms!P75:S75,RegForms!AB75,RegForms!AR75)</f>
        <v>0</v>
      </c>
      <c r="I75" s="59">
        <f>SUM(RegForms!P75:S75,RegForms!AC75)</f>
        <v>0</v>
      </c>
      <c r="J75" s="61">
        <f>SUM(RegForms!P75:S75,RegForms!AE75,RegForms!AT75)</f>
        <v>0</v>
      </c>
      <c r="K75" s="61">
        <f>SUM(RegForms!P75:S75,RegForms!AF75,RegForms!AU75)</f>
        <v>0</v>
      </c>
      <c r="L75" s="59">
        <f>SUM(RegForms!P75:S75,RegForms!AG75)</f>
        <v>0</v>
      </c>
      <c r="M75" s="61">
        <f>SUM(RegForms!P75:S75,RegForms!AI75,RegForms!AW75)</f>
        <v>0</v>
      </c>
      <c r="N75" s="59">
        <f>IF(AND(RegForms!BC75=1,RegForms!BD75=0),1,0)</f>
        <v>0</v>
      </c>
      <c r="O75" s="60">
        <f>IF(AND(RegForms!BC75=0,RegForms!BD75=1),1,0)</f>
        <v>1</v>
      </c>
      <c r="P75" s="61">
        <f>IF(AND(RegForms!BC75=1,RegForms!BD75=1),1,0)</f>
        <v>0</v>
      </c>
      <c r="Q75" s="21">
        <f>RegForms!BE75</f>
        <v>0</v>
      </c>
      <c r="R75" s="13" t="b">
        <f t="shared" si="6"/>
        <v>1</v>
      </c>
    </row>
    <row r="76" spans="1:18">
      <c r="A76" t="str">
        <f>RegForms!B76</f>
        <v>Barbara Mountier</v>
      </c>
      <c r="B76" s="98">
        <f>SUM(RegForms!P76:Q76,RegForms!T76,RegForms!AL76)</f>
        <v>0</v>
      </c>
      <c r="C76" s="59">
        <f>SUM(RegForms!P76:Q76,RegForms!U76)</f>
        <v>0</v>
      </c>
      <c r="D76" s="61">
        <f>SUM(RegForms!P76:Q76,RegForms!W76,RegForms!AM76)</f>
        <v>0</v>
      </c>
      <c r="E76" s="61">
        <f>SUM(RegForms!P76:S76,RegForms!X76,RegForms!AO76)</f>
        <v>1</v>
      </c>
      <c r="F76" s="59">
        <f>SUM(RegForms!P76:S76,RegForms!Y76)</f>
        <v>0</v>
      </c>
      <c r="G76" s="61">
        <f>SUM(RegForms!P76:S76,RegForms!AA76,RegForms!AQ76)</f>
        <v>1</v>
      </c>
      <c r="H76" s="61">
        <f>SUM(RegForms!P76:S76,RegForms!AB76,RegForms!AR76)</f>
        <v>1</v>
      </c>
      <c r="I76" s="59">
        <f>SUM(RegForms!P76:S76,RegForms!AC76)</f>
        <v>0</v>
      </c>
      <c r="J76" s="61">
        <f>SUM(RegForms!P76:S76,RegForms!AE76,RegForms!AT76)</f>
        <v>1</v>
      </c>
      <c r="K76" s="61">
        <f>SUM(RegForms!P76:S76,RegForms!AF76,RegForms!AU76)</f>
        <v>1</v>
      </c>
      <c r="L76" s="59">
        <f>SUM(RegForms!P76:S76,RegForms!AG76)</f>
        <v>0</v>
      </c>
      <c r="M76" s="61">
        <f>SUM(RegForms!P76:S76,RegForms!AI76,RegForms!AW76)</f>
        <v>1</v>
      </c>
      <c r="N76" s="59">
        <f>IF(AND(RegForms!BC76=1,RegForms!BD76=0),1,0)</f>
        <v>0</v>
      </c>
      <c r="O76" s="60">
        <f>IF(AND(RegForms!BC76=0,RegForms!BD76=1),1,0)</f>
        <v>1</v>
      </c>
      <c r="P76" s="61">
        <f>IF(AND(RegForms!BC76=1,RegForms!BD76=1),1,0)</f>
        <v>0</v>
      </c>
      <c r="Q76" s="21">
        <f>RegForms!BE76</f>
        <v>0</v>
      </c>
      <c r="R76" s="13" t="b">
        <f t="shared" si="6"/>
        <v>1</v>
      </c>
    </row>
    <row r="77" spans="1:18">
      <c r="A77" t="str">
        <f>RegForms!B77</f>
        <v>Heather Nunns</v>
      </c>
      <c r="B77" s="98">
        <f>SUM(RegForms!P77:Q77,RegForms!T77,RegForms!AL77)</f>
        <v>0</v>
      </c>
      <c r="C77" s="59">
        <f>SUM(RegForms!P77:Q77,RegForms!U77)</f>
        <v>0</v>
      </c>
      <c r="D77" s="61">
        <f>SUM(RegForms!P77:Q77,RegForms!W77,RegForms!AM77)</f>
        <v>0</v>
      </c>
      <c r="E77" s="61">
        <f>SUM(RegForms!P77:S77,RegForms!X77,RegForms!AO77)</f>
        <v>0</v>
      </c>
      <c r="F77" s="59">
        <f>SUM(RegForms!P77:S77,RegForms!Y77)</f>
        <v>0</v>
      </c>
      <c r="G77" s="61">
        <f>SUM(RegForms!P77:S77,RegForms!AA77,RegForms!AQ77)</f>
        <v>0</v>
      </c>
      <c r="H77" s="61">
        <f>SUM(RegForms!P77:S77,RegForms!AB77,RegForms!AR77)</f>
        <v>0</v>
      </c>
      <c r="I77" s="59">
        <f>SUM(RegForms!P77:S77,RegForms!AC77)</f>
        <v>0</v>
      </c>
      <c r="J77" s="61">
        <f>SUM(RegForms!P77:S77,RegForms!AE77,RegForms!AT77)</f>
        <v>0</v>
      </c>
      <c r="K77" s="61">
        <f>SUM(RegForms!P77:S77,RegForms!AF77,RegForms!AU77)</f>
        <v>0</v>
      </c>
      <c r="L77" s="59">
        <f>SUM(RegForms!P77:S77,RegForms!AG77)</f>
        <v>0</v>
      </c>
      <c r="M77" s="61">
        <f>SUM(RegForms!P77:S77,RegForms!AI77,RegForms!AW77)</f>
        <v>0</v>
      </c>
      <c r="N77" s="59">
        <f>IF(AND(RegForms!BC77=1,RegForms!BD77=0),1,0)</f>
        <v>0</v>
      </c>
      <c r="O77" s="60">
        <f>IF(AND(RegForms!BC77=0,RegForms!BD77=1),1,0)</f>
        <v>0</v>
      </c>
      <c r="P77" s="61">
        <f>IF(AND(RegForms!BC77=1,RegForms!BD77=1),1,0)</f>
        <v>0</v>
      </c>
      <c r="Q77" s="21">
        <f>RegForms!BE77</f>
        <v>0</v>
      </c>
      <c r="R77" s="13" t="b">
        <f t="shared" si="6"/>
        <v>0</v>
      </c>
    </row>
    <row r="78" spans="1:18">
      <c r="A78" t="str">
        <f>RegForms!B78</f>
        <v>Rae Wensley</v>
      </c>
      <c r="B78" s="98">
        <f>SUM(RegForms!P78:Q78,RegForms!T78,RegForms!AL78)</f>
        <v>1</v>
      </c>
      <c r="C78" s="59">
        <f>SUM(RegForms!P78:Q78,RegForms!U78)</f>
        <v>1</v>
      </c>
      <c r="D78" s="61">
        <f>SUM(RegForms!P78:Q78,RegForms!W78,RegForms!AM78)</f>
        <v>1</v>
      </c>
      <c r="E78" s="61">
        <f>SUM(RegForms!P78:S78,RegForms!X78,RegForms!AO78)</f>
        <v>1</v>
      </c>
      <c r="F78" s="59">
        <f>SUM(RegForms!P78:S78,RegForms!Y78)</f>
        <v>1</v>
      </c>
      <c r="G78" s="61">
        <f>SUM(RegForms!P78:S78,RegForms!AA78,RegForms!AQ78)</f>
        <v>1</v>
      </c>
      <c r="H78" s="61">
        <f>SUM(RegForms!P78:S78,RegForms!AB78,RegForms!AR78)</f>
        <v>1</v>
      </c>
      <c r="I78" s="59">
        <f>SUM(RegForms!P78:S78,RegForms!AC78)</f>
        <v>1</v>
      </c>
      <c r="J78" s="61">
        <f>SUM(RegForms!P78:S78,RegForms!AE78,RegForms!AT78)</f>
        <v>1</v>
      </c>
      <c r="K78" s="61">
        <f>SUM(RegForms!P78:S78,RegForms!AF78,RegForms!AU78)</f>
        <v>1</v>
      </c>
      <c r="L78" s="59">
        <f>SUM(RegForms!P78:S78,RegForms!AG78)</f>
        <v>1</v>
      </c>
      <c r="M78" s="61">
        <f>SUM(RegForms!P78:S78,RegForms!AI78,RegForms!AW78)</f>
        <v>1</v>
      </c>
      <c r="N78" s="59">
        <f>IF(AND(RegForms!BC78=1,RegForms!BD78=0),1,0)</f>
        <v>0</v>
      </c>
      <c r="O78" s="60">
        <f>IF(AND(RegForms!BC78=0,RegForms!BD78=1),1,0)</f>
        <v>0</v>
      </c>
      <c r="P78" s="61">
        <f>IF(AND(RegForms!BC78=1,RegForms!BD78=1),1,0)</f>
        <v>0</v>
      </c>
      <c r="Q78" s="21">
        <f>RegForms!BE78</f>
        <v>0</v>
      </c>
      <c r="R78" s="13" t="b">
        <f t="shared" si="6"/>
        <v>0</v>
      </c>
    </row>
    <row r="79" spans="1:18">
      <c r="A79" t="str">
        <f>RegForms!B79</f>
        <v>Patricia Macgregor</v>
      </c>
      <c r="B79" s="98">
        <f>SUM(RegForms!P79:Q79,RegForms!T79,RegForms!AL79)</f>
        <v>0</v>
      </c>
      <c r="C79" s="59">
        <f>SUM(RegForms!P79:Q79,RegForms!U79)</f>
        <v>0</v>
      </c>
      <c r="D79" s="61">
        <f>SUM(RegForms!P79:Q79,RegForms!W79,RegForms!AM79)</f>
        <v>0</v>
      </c>
      <c r="E79" s="61">
        <f>SUM(RegForms!P79:S79,RegForms!X79,RegForms!AO79)</f>
        <v>1</v>
      </c>
      <c r="F79" s="59">
        <f>SUM(RegForms!P79:S79,RegForms!Y79)</f>
        <v>0</v>
      </c>
      <c r="G79" s="61">
        <f>SUM(RegForms!P79:S79,RegForms!AA79,RegForms!AQ79)</f>
        <v>1</v>
      </c>
      <c r="H79" s="61">
        <f>SUM(RegForms!P79:S79,RegForms!AB79,RegForms!AR79)</f>
        <v>1</v>
      </c>
      <c r="I79" s="59">
        <f>SUM(RegForms!P79:S79,RegForms!AC79)</f>
        <v>0</v>
      </c>
      <c r="J79" s="61">
        <f>SUM(RegForms!P79:S79,RegForms!AE79,RegForms!AT79)</f>
        <v>1</v>
      </c>
      <c r="K79" s="61">
        <f>SUM(RegForms!P79:S79,RegForms!AF79,RegForms!AU79)</f>
        <v>1</v>
      </c>
      <c r="L79" s="59">
        <f>SUM(RegForms!P79:S79,RegForms!AG79)</f>
        <v>0</v>
      </c>
      <c r="M79" s="61">
        <f>SUM(RegForms!P79:S79,RegForms!AI79,RegForms!AW79)</f>
        <v>1</v>
      </c>
      <c r="N79" s="59">
        <f>IF(AND(RegForms!BC79=1,RegForms!BD79=0),1,0)</f>
        <v>0</v>
      </c>
      <c r="O79" s="60">
        <f>IF(AND(RegForms!BC79=0,RegForms!BD79=1),1,0)</f>
        <v>0</v>
      </c>
      <c r="P79" s="61">
        <f>IF(AND(RegForms!BC79=1,RegForms!BD79=1),1,0)</f>
        <v>0</v>
      </c>
      <c r="Q79" s="21">
        <f>RegForms!BE79</f>
        <v>0</v>
      </c>
      <c r="R79" s="13" t="b">
        <f t="shared" si="6"/>
        <v>0</v>
      </c>
    </row>
    <row r="80" spans="1:18">
      <c r="A80" t="str">
        <f>RegForms!B80</f>
        <v>Robin Watts</v>
      </c>
      <c r="B80" s="98">
        <f>SUM(RegForms!P80:Q80,RegForms!T80,RegForms!AL80)</f>
        <v>0</v>
      </c>
      <c r="C80" s="59">
        <f>SUM(RegForms!P80:Q80,RegForms!U80)</f>
        <v>0</v>
      </c>
      <c r="D80" s="61">
        <f>SUM(RegForms!P80:Q80,RegForms!W80,RegForms!AM80)</f>
        <v>0</v>
      </c>
      <c r="E80" s="61">
        <f>SUM(RegForms!P80:S80,RegForms!X80,RegForms!AO80)</f>
        <v>1</v>
      </c>
      <c r="F80" s="59">
        <f>SUM(RegForms!P80:S80,RegForms!Y80)</f>
        <v>0</v>
      </c>
      <c r="G80" s="61">
        <f>SUM(RegForms!P80:S80,RegForms!AA80,RegForms!AQ80)</f>
        <v>0</v>
      </c>
      <c r="H80" s="61">
        <f>SUM(RegForms!P80:S80,RegForms!AB80,RegForms!AR80)</f>
        <v>0</v>
      </c>
      <c r="I80" s="59">
        <f>SUM(RegForms!P80:S80,RegForms!AC80)</f>
        <v>0</v>
      </c>
      <c r="J80" s="61">
        <f>SUM(RegForms!P80:S80,RegForms!AE80,RegForms!AT80)</f>
        <v>1</v>
      </c>
      <c r="K80" s="61">
        <f>SUM(RegForms!P80:S80,RegForms!AF80,RegForms!AU80)</f>
        <v>0</v>
      </c>
      <c r="L80" s="59">
        <f>SUM(RegForms!P80:S80,RegForms!AG80)</f>
        <v>0</v>
      </c>
      <c r="M80" s="61">
        <f>SUM(RegForms!P80:S80,RegForms!AI80,RegForms!AW80)</f>
        <v>0</v>
      </c>
      <c r="N80" s="59">
        <f>IF(AND(RegForms!BC80=1,RegForms!BD80=0),1,0)</f>
        <v>0</v>
      </c>
      <c r="O80" s="60">
        <f>IF(AND(RegForms!BC80=0,RegForms!BD80=1),1,0)</f>
        <v>0</v>
      </c>
      <c r="P80" s="61">
        <f>IF(AND(RegForms!BC80=1,RegForms!BD80=1),1,0)</f>
        <v>0</v>
      </c>
      <c r="Q80" s="21">
        <f>RegForms!BE80</f>
        <v>0</v>
      </c>
      <c r="R80" s="13" t="b">
        <f t="shared" ref="R80:R105" si="7">OR(N80:P80,NOT(Q80=0))</f>
        <v>0</v>
      </c>
    </row>
    <row r="81" spans="1:18">
      <c r="A81" t="str">
        <f>RegForms!B81</f>
        <v>Sue Stover</v>
      </c>
      <c r="B81" s="98">
        <f>SUM(RegForms!P81:Q81,RegForms!T81,RegForms!AL81)</f>
        <v>0</v>
      </c>
      <c r="C81" s="59">
        <f>SUM(RegForms!P81:Q81,RegForms!U81)</f>
        <v>0</v>
      </c>
      <c r="D81" s="61">
        <f>SUM(RegForms!P81:Q81,RegForms!W81,RegForms!AM81)</f>
        <v>0</v>
      </c>
      <c r="E81" s="61">
        <f>SUM(RegForms!P81:S81,RegForms!X81,RegForms!AO81)</f>
        <v>1</v>
      </c>
      <c r="F81" s="59">
        <f>SUM(RegForms!P81:S81,RegForms!Y81)</f>
        <v>0</v>
      </c>
      <c r="G81" s="61">
        <f>SUM(RegForms!P81:S81,RegForms!AA81,RegForms!AQ81)</f>
        <v>0</v>
      </c>
      <c r="H81" s="61">
        <f>SUM(RegForms!P81:S81,RegForms!AB81,RegForms!AR81)</f>
        <v>0</v>
      </c>
      <c r="I81" s="59">
        <f>SUM(RegForms!P81:S81,RegForms!AC81)</f>
        <v>0</v>
      </c>
      <c r="J81" s="61">
        <f>SUM(RegForms!P81:S81,RegForms!AE81,RegForms!AT81)</f>
        <v>1</v>
      </c>
      <c r="K81" s="61">
        <f>SUM(RegForms!P81:S81,RegForms!AF81,RegForms!AU81)</f>
        <v>0</v>
      </c>
      <c r="L81" s="59">
        <f>SUM(RegForms!P81:S81,RegForms!AG81)</f>
        <v>0</v>
      </c>
      <c r="M81" s="61">
        <f>SUM(RegForms!P81:S81,RegForms!AI81,RegForms!AW81)</f>
        <v>0</v>
      </c>
      <c r="N81" s="59">
        <f>IF(AND(RegForms!BC81=1,RegForms!BD81=0),1,0)</f>
        <v>0</v>
      </c>
      <c r="O81" s="60">
        <f>IF(AND(RegForms!BC81=0,RegForms!BD81=1),1,0)</f>
        <v>0</v>
      </c>
      <c r="P81" s="61">
        <f>IF(AND(RegForms!BC81=1,RegForms!BD81=1),1,0)</f>
        <v>0</v>
      </c>
      <c r="Q81" s="21">
        <f>RegForms!BE81</f>
        <v>0</v>
      </c>
      <c r="R81" s="13" t="b">
        <f t="shared" si="7"/>
        <v>0</v>
      </c>
    </row>
    <row r="82" spans="1:18">
      <c r="A82" t="str">
        <f>RegForms!B82</f>
        <v>John Michaelis</v>
      </c>
      <c r="B82" s="98">
        <f>SUM(RegForms!P82:Q82,RegForms!T82,RegForms!AL82)</f>
        <v>1</v>
      </c>
      <c r="C82" s="59">
        <f>SUM(RegForms!P82:Q82,RegForms!U82)</f>
        <v>1</v>
      </c>
      <c r="D82" s="61">
        <f>SUM(RegForms!P82:Q82,RegForms!W82,RegForms!AM82)</f>
        <v>1</v>
      </c>
      <c r="E82" s="61">
        <f>SUM(RegForms!P82:S82,RegForms!X82,RegForms!AO82)</f>
        <v>1</v>
      </c>
      <c r="F82" s="59">
        <f>SUM(RegForms!P82:S82,RegForms!Y82)</f>
        <v>1</v>
      </c>
      <c r="G82" s="61">
        <f>SUM(RegForms!P82:S82,RegForms!AA82,RegForms!AQ82)</f>
        <v>1</v>
      </c>
      <c r="H82" s="61">
        <f>SUM(RegForms!P82:S82,RegForms!AB82,RegForms!AR82)</f>
        <v>1</v>
      </c>
      <c r="I82" s="59">
        <f>SUM(RegForms!P82:S82,RegForms!AC82)</f>
        <v>1</v>
      </c>
      <c r="J82" s="61">
        <f>SUM(RegForms!P82:S82,RegForms!AE82,RegForms!AT82)</f>
        <v>1</v>
      </c>
      <c r="K82" s="61">
        <f>SUM(RegForms!P82:S82,RegForms!AF82,RegForms!AU82)</f>
        <v>1</v>
      </c>
      <c r="L82" s="59">
        <f>SUM(RegForms!P82:S82,RegForms!AG82)</f>
        <v>1</v>
      </c>
      <c r="M82" s="61">
        <f>SUM(RegForms!P82:S82,RegForms!AI82,RegForms!AW82)</f>
        <v>1</v>
      </c>
      <c r="N82" s="59">
        <f>IF(AND(RegForms!BC82=1,RegForms!BD82=0),1,0)</f>
        <v>0</v>
      </c>
      <c r="O82" s="60">
        <f>IF(AND(RegForms!BC82=0,RegForms!BD82=1),1,0)</f>
        <v>0</v>
      </c>
      <c r="P82" s="61">
        <f>IF(AND(RegForms!BC82=1,RegForms!BD82=1),1,0)</f>
        <v>0</v>
      </c>
      <c r="Q82" s="21">
        <f>RegForms!BE82</f>
        <v>0</v>
      </c>
      <c r="R82" s="13" t="b">
        <f t="shared" si="7"/>
        <v>0</v>
      </c>
    </row>
    <row r="83" spans="1:18">
      <c r="A83" t="str">
        <f>RegForms!B83</f>
        <v>Meghan Stewart-Ward</v>
      </c>
      <c r="B83" s="98">
        <f>SUM(RegForms!P83:Q83,RegForms!T83,RegForms!AL83)</f>
        <v>0</v>
      </c>
      <c r="C83" s="59">
        <f>SUM(RegForms!P83:Q83,RegForms!U83)</f>
        <v>0</v>
      </c>
      <c r="D83" s="61">
        <f>SUM(RegForms!P83:Q83,RegForms!W83,RegForms!AM83)</f>
        <v>0</v>
      </c>
      <c r="E83" s="61">
        <f>SUM(RegForms!P83:S83,RegForms!X83,RegForms!AO83)</f>
        <v>0</v>
      </c>
      <c r="F83" s="59">
        <f>SUM(RegForms!P83:S83,RegForms!Y83)</f>
        <v>0</v>
      </c>
      <c r="G83" s="61">
        <f>SUM(RegForms!P83:S83,RegForms!AA83,RegForms!AQ83)</f>
        <v>0</v>
      </c>
      <c r="H83" s="61">
        <f>SUM(RegForms!P83:S83,RegForms!AB83,RegForms!AR83)</f>
        <v>0</v>
      </c>
      <c r="I83" s="59">
        <f>SUM(RegForms!P83:S83,RegForms!AC83)</f>
        <v>0</v>
      </c>
      <c r="J83" s="61">
        <f>SUM(RegForms!P83:S83,RegForms!AE83,RegForms!AT83)</f>
        <v>0</v>
      </c>
      <c r="K83" s="61">
        <f>SUM(RegForms!P83:S83,RegForms!AF83,RegForms!AU83)</f>
        <v>1</v>
      </c>
      <c r="L83" s="59">
        <f>SUM(RegForms!P83:S83,RegForms!AG83)</f>
        <v>1</v>
      </c>
      <c r="M83" s="61">
        <f>SUM(RegForms!P83:S83,RegForms!AI83,RegForms!AW83)</f>
        <v>1</v>
      </c>
      <c r="N83" s="59">
        <f>IF(AND(RegForms!BC83=1,RegForms!BD83=0),1,0)</f>
        <v>0</v>
      </c>
      <c r="O83" s="60">
        <f>IF(AND(RegForms!BC83=0,RegForms!BD83=1),1,0)</f>
        <v>0</v>
      </c>
      <c r="P83" s="61">
        <f>IF(AND(RegForms!BC83=1,RegForms!BD83=1),1,0)</f>
        <v>0</v>
      </c>
      <c r="Q83" s="21">
        <f>RegForms!BE83</f>
        <v>0</v>
      </c>
      <c r="R83" s="13" t="b">
        <f t="shared" si="7"/>
        <v>0</v>
      </c>
    </row>
    <row r="84" spans="1:18">
      <c r="A84" t="str">
        <f>RegForms!B84</f>
        <v>Liz Remmerswaal</v>
      </c>
      <c r="B84" s="98">
        <f>SUM(RegForms!P84:Q84,RegForms!T84,RegForms!AL84)</f>
        <v>0</v>
      </c>
      <c r="C84" s="59">
        <f>SUM(RegForms!P84:Q84,RegForms!U84)</f>
        <v>0</v>
      </c>
      <c r="D84" s="61">
        <f>SUM(RegForms!P84:Q84,RegForms!W84,RegForms!AM84)</f>
        <v>0</v>
      </c>
      <c r="E84" s="61">
        <f>SUM(RegForms!P84:S84,RegForms!X84,RegForms!AO84)</f>
        <v>1</v>
      </c>
      <c r="F84" s="59">
        <f>SUM(RegForms!P84:S84,RegForms!Y84)</f>
        <v>1</v>
      </c>
      <c r="G84" s="61">
        <f>SUM(RegForms!P84:S84,RegForms!AA84,RegForms!AQ84)</f>
        <v>1</v>
      </c>
      <c r="H84" s="61">
        <f>SUM(RegForms!P84:S84,RegForms!AB84,RegForms!AR84)</f>
        <v>1</v>
      </c>
      <c r="I84" s="59">
        <f>SUM(RegForms!P84:S84,RegForms!AC84)</f>
        <v>1</v>
      </c>
      <c r="J84" s="61">
        <f>SUM(RegForms!P84:S84,RegForms!AE84,RegForms!AT84)</f>
        <v>1</v>
      </c>
      <c r="K84" s="61">
        <f>SUM(RegForms!P84:S84,RegForms!AF84,RegForms!AU84)</f>
        <v>1</v>
      </c>
      <c r="L84" s="59">
        <f>SUM(RegForms!P84:S84,RegForms!AG84)</f>
        <v>1</v>
      </c>
      <c r="M84" s="61">
        <f>SUM(RegForms!P84:S84,RegForms!AI84,RegForms!AW84)</f>
        <v>1</v>
      </c>
      <c r="N84" s="59">
        <f>IF(AND(RegForms!BC84=1,RegForms!BD84=0),1,0)</f>
        <v>0</v>
      </c>
      <c r="O84" s="60">
        <f>IF(AND(RegForms!BC84=0,RegForms!BD84=1),1,0)</f>
        <v>0</v>
      </c>
      <c r="P84" s="61">
        <f>IF(AND(RegForms!BC84=1,RegForms!BD84=1),1,0)</f>
        <v>0</v>
      </c>
      <c r="Q84" s="21">
        <f>RegForms!BE84</f>
        <v>0</v>
      </c>
      <c r="R84" s="13" t="b">
        <f t="shared" si="7"/>
        <v>0</v>
      </c>
    </row>
    <row r="85" spans="1:18">
      <c r="A85" t="str">
        <f>RegForms!B85</f>
        <v>Hilda Daw</v>
      </c>
      <c r="B85" s="98">
        <f>SUM(RegForms!P85:Q85,RegForms!T85,RegForms!AL85)</f>
        <v>0</v>
      </c>
      <c r="C85" s="59">
        <f>SUM(RegForms!P85:Q85,RegForms!U85)</f>
        <v>0</v>
      </c>
      <c r="D85" s="61">
        <f>SUM(RegForms!P85:Q85,RegForms!W85,RegForms!AM85)</f>
        <v>0</v>
      </c>
      <c r="E85" s="61">
        <f>SUM(RegForms!P85:S85,RegForms!X85,RegForms!AO85)</f>
        <v>0</v>
      </c>
      <c r="F85" s="59">
        <f>SUM(RegForms!P85:S85,RegForms!Y85)</f>
        <v>0</v>
      </c>
      <c r="G85" s="61">
        <f>SUM(RegForms!P85:S85,RegForms!AA85,RegForms!AQ85)</f>
        <v>1</v>
      </c>
      <c r="H85" s="61">
        <f>SUM(RegForms!P85:S85,RegForms!AB85,RegForms!AR85)</f>
        <v>0</v>
      </c>
      <c r="I85" s="59">
        <f>SUM(RegForms!P85:S85,RegForms!AC85)</f>
        <v>0</v>
      </c>
      <c r="J85" s="61">
        <f>SUM(RegForms!P85:S85,RegForms!AE85,RegForms!AT85)</f>
        <v>1</v>
      </c>
      <c r="K85" s="61">
        <f>SUM(RegForms!P85:S85,RegForms!AF85,RegForms!AU85)</f>
        <v>0</v>
      </c>
      <c r="L85" s="59">
        <f>SUM(RegForms!P85:S85,RegForms!AG85)</f>
        <v>0</v>
      </c>
      <c r="M85" s="61">
        <f>SUM(RegForms!P85:S85,RegForms!AI85,RegForms!AW85)</f>
        <v>1</v>
      </c>
      <c r="N85" s="59">
        <f>IF(AND(RegForms!BC85=1,RegForms!BD85=0),1,0)</f>
        <v>0</v>
      </c>
      <c r="O85" s="60">
        <f>IF(AND(RegForms!BC85=0,RegForms!BD85=1),1,0)</f>
        <v>0</v>
      </c>
      <c r="P85" s="61">
        <f>IF(AND(RegForms!BC85=1,RegForms!BD85=1),1,0)</f>
        <v>0</v>
      </c>
      <c r="Q85" s="21">
        <f>RegForms!BE85</f>
        <v>0</v>
      </c>
      <c r="R85" s="13" t="b">
        <f t="shared" si="7"/>
        <v>0</v>
      </c>
    </row>
    <row r="86" spans="1:18">
      <c r="A86" t="str">
        <f>RegForms!B86</f>
        <v>Josie Mir</v>
      </c>
      <c r="B86" s="98">
        <f>SUM(RegForms!P86:Q86,RegForms!T86,RegForms!AL86)</f>
        <v>0</v>
      </c>
      <c r="C86" s="59">
        <f>SUM(RegForms!P86:Q86,RegForms!U86)</f>
        <v>0</v>
      </c>
      <c r="D86" s="61">
        <f>SUM(RegForms!P86:Q86,RegForms!W86,RegForms!AM86)</f>
        <v>0</v>
      </c>
      <c r="E86" s="61">
        <f>SUM(RegForms!P86:S86,RegForms!X86,RegForms!AO86)</f>
        <v>1</v>
      </c>
      <c r="F86" s="59">
        <f>SUM(RegForms!P86:S86,RegForms!Y86)</f>
        <v>1</v>
      </c>
      <c r="G86" s="61">
        <f>SUM(RegForms!P86:S86,RegForms!AA86,RegForms!AQ86)</f>
        <v>1</v>
      </c>
      <c r="H86" s="61">
        <f>SUM(RegForms!P86:S86,RegForms!AB86,RegForms!AR86)</f>
        <v>1</v>
      </c>
      <c r="I86" s="59">
        <f>SUM(RegForms!P86:S86,RegForms!AC86)</f>
        <v>1</v>
      </c>
      <c r="J86" s="61">
        <f>SUM(RegForms!P86:S86,RegForms!AE86,RegForms!AT86)</f>
        <v>1</v>
      </c>
      <c r="K86" s="61">
        <f>SUM(RegForms!P86:S86,RegForms!AF86,RegForms!AU86)</f>
        <v>1</v>
      </c>
      <c r="L86" s="59">
        <f>SUM(RegForms!P86:S86,RegForms!AG86)</f>
        <v>1</v>
      </c>
      <c r="M86" s="61">
        <f>SUM(RegForms!P86:S86,RegForms!AI86,RegForms!AW86)</f>
        <v>1</v>
      </c>
      <c r="N86" s="59">
        <f>IF(AND(RegForms!BC86=1,RegForms!BD86=0),1,0)</f>
        <v>0</v>
      </c>
      <c r="O86" s="60">
        <f>IF(AND(RegForms!BC86=0,RegForms!BD86=1),1,0)</f>
        <v>0</v>
      </c>
      <c r="P86" s="61">
        <f>IF(AND(RegForms!BC86=1,RegForms!BD86=1),1,0)</f>
        <v>0</v>
      </c>
      <c r="Q86" s="21">
        <f>RegForms!BE86</f>
        <v>0</v>
      </c>
      <c r="R86" s="13" t="b">
        <f t="shared" si="7"/>
        <v>0</v>
      </c>
    </row>
    <row r="87" spans="1:18">
      <c r="A87" t="str">
        <f>RegForms!B87</f>
        <v>Margaret Blakely</v>
      </c>
      <c r="B87" s="98">
        <f>SUM(RegForms!P87:Q87,RegForms!T87,RegForms!AL87)</f>
        <v>0</v>
      </c>
      <c r="C87" s="59">
        <f>SUM(RegForms!P87:Q87,RegForms!U87)</f>
        <v>0</v>
      </c>
      <c r="D87" s="61">
        <f>SUM(RegForms!P87:Q87,RegForms!W87,RegForms!AM87)</f>
        <v>0</v>
      </c>
      <c r="E87" s="61">
        <f>SUM(RegForms!P87:S87,RegForms!X87,RegForms!AO87)</f>
        <v>0</v>
      </c>
      <c r="F87" s="59">
        <f>SUM(RegForms!P87:S87,RegForms!Y87)</f>
        <v>0</v>
      </c>
      <c r="G87" s="61">
        <f>SUM(RegForms!P87:S87,RegForms!AA87,RegForms!AQ87)</f>
        <v>0</v>
      </c>
      <c r="H87" s="61">
        <f>SUM(RegForms!P87:S87,RegForms!AB87,RegForms!AR87)</f>
        <v>0</v>
      </c>
      <c r="I87" s="59">
        <f>SUM(RegForms!P87:S87,RegForms!AC87)</f>
        <v>0</v>
      </c>
      <c r="J87" s="61">
        <f>SUM(RegForms!P87:S87,RegForms!AE87,RegForms!AT87)</f>
        <v>0</v>
      </c>
      <c r="K87" s="61">
        <f>SUM(RegForms!P87:S87,RegForms!AF87,RegForms!AU87)</f>
        <v>0</v>
      </c>
      <c r="L87" s="59">
        <f>SUM(RegForms!P87:S87,RegForms!AG87)</f>
        <v>0</v>
      </c>
      <c r="M87" s="61">
        <f>SUM(RegForms!P87:S87,RegForms!AI87,RegForms!AW87)</f>
        <v>0</v>
      </c>
      <c r="N87" s="59">
        <f>IF(AND(RegForms!BC87=1,RegForms!BD87=0),1,0)</f>
        <v>0</v>
      </c>
      <c r="O87" s="60">
        <f>IF(AND(RegForms!BC87=0,RegForms!BD87=1),1,0)</f>
        <v>0</v>
      </c>
      <c r="P87" s="61">
        <f>IF(AND(RegForms!BC87=1,RegForms!BD87=1),1,0)</f>
        <v>0</v>
      </c>
      <c r="Q87" s="21">
        <f>RegForms!BE87</f>
        <v>0</v>
      </c>
      <c r="R87" s="13" t="b">
        <f t="shared" si="7"/>
        <v>0</v>
      </c>
    </row>
    <row r="88" spans="1:18">
      <c r="A88" t="str">
        <f>RegForms!B88</f>
        <v>Ian Stephens</v>
      </c>
      <c r="B88" s="98">
        <f>SUM(RegForms!P88:Q88,RegForms!T88,RegForms!AL88)</f>
        <v>0</v>
      </c>
      <c r="C88" s="59">
        <f>SUM(RegForms!P88:Q88,RegForms!U88)</f>
        <v>0</v>
      </c>
      <c r="D88" s="61">
        <f>SUM(RegForms!P88:Q88,RegForms!W88,RegForms!AM88)</f>
        <v>0</v>
      </c>
      <c r="E88" s="61">
        <f>SUM(RegForms!P88:S88,RegForms!X88,RegForms!AO88)</f>
        <v>0</v>
      </c>
      <c r="F88" s="59">
        <f>SUM(RegForms!P88:S88,RegForms!Y88)</f>
        <v>0</v>
      </c>
      <c r="G88" s="61">
        <f>SUM(RegForms!P88:S88,RegForms!AA88,RegForms!AQ88)</f>
        <v>0</v>
      </c>
      <c r="H88" s="61">
        <f>SUM(RegForms!P88:S88,RegForms!AB88,RegForms!AR88)</f>
        <v>0</v>
      </c>
      <c r="I88" s="59">
        <f>SUM(RegForms!P88:S88,RegForms!AC88)</f>
        <v>0</v>
      </c>
      <c r="J88" s="61">
        <f>SUM(RegForms!P88:S88,RegForms!AE88,RegForms!AT88)</f>
        <v>0</v>
      </c>
      <c r="K88" s="61">
        <f>SUM(RegForms!P88:S88,RegForms!AF88,RegForms!AU88)</f>
        <v>0</v>
      </c>
      <c r="L88" s="59">
        <f>SUM(RegForms!P88:S88,RegForms!AG88)</f>
        <v>0</v>
      </c>
      <c r="M88" s="61">
        <f>SUM(RegForms!P88:S88,RegForms!AI88,RegForms!AW88)</f>
        <v>0</v>
      </c>
      <c r="N88" s="59">
        <f>IF(AND(RegForms!BC88=1,RegForms!BD88=0),1,0)</f>
        <v>0</v>
      </c>
      <c r="O88" s="60">
        <f>IF(AND(RegForms!BC88=0,RegForms!BD88=1),1,0)</f>
        <v>0</v>
      </c>
      <c r="P88" s="61">
        <f>IF(AND(RegForms!BC88=1,RegForms!BD88=1),1,0)</f>
        <v>0</v>
      </c>
      <c r="Q88" s="21">
        <f>RegForms!BE88</f>
        <v>0</v>
      </c>
      <c r="R88" s="13" t="b">
        <f t="shared" si="7"/>
        <v>0</v>
      </c>
    </row>
    <row r="89" spans="1:18">
      <c r="A89" t="str">
        <f>RegForms!B89</f>
        <v>Allan Harvey</v>
      </c>
      <c r="B89" s="98">
        <f>SUM(RegForms!P89:Q89,RegForms!T89,RegForms!AL89)</f>
        <v>1</v>
      </c>
      <c r="C89" s="59">
        <f>SUM(RegForms!P89:Q89,RegForms!U89)</f>
        <v>0</v>
      </c>
      <c r="D89" s="61">
        <f>SUM(RegForms!P89:Q89,RegForms!W89,RegForms!AM89)</f>
        <v>1</v>
      </c>
      <c r="E89" s="61">
        <f>SUM(RegForms!P89:S89,RegForms!X89,RegForms!AO89)</f>
        <v>1</v>
      </c>
      <c r="F89" s="59">
        <f>SUM(RegForms!P89:S89,RegForms!Y89)</f>
        <v>0</v>
      </c>
      <c r="G89" s="61">
        <f>SUM(RegForms!P89:S89,RegForms!AA89,RegForms!AQ89)</f>
        <v>1</v>
      </c>
      <c r="H89" s="61">
        <f>SUM(RegForms!P89:S89,RegForms!AB89,RegForms!AR89)</f>
        <v>1</v>
      </c>
      <c r="I89" s="59">
        <f>SUM(RegForms!P89:S89,RegForms!AC89)</f>
        <v>0</v>
      </c>
      <c r="J89" s="61">
        <f>SUM(RegForms!P89:S89,RegForms!AE89,RegForms!AT89)</f>
        <v>1</v>
      </c>
      <c r="K89" s="61">
        <f>SUM(RegForms!P89:S89,RegForms!AF89,RegForms!AU89)</f>
        <v>1</v>
      </c>
      <c r="L89" s="59">
        <f>SUM(RegForms!P89:S89,RegForms!AG89)</f>
        <v>0</v>
      </c>
      <c r="M89" s="61">
        <f>SUM(RegForms!P89:S89,RegForms!AI89,RegForms!AW89)</f>
        <v>1</v>
      </c>
      <c r="N89" s="59">
        <f>IF(AND(RegForms!BC89=1,RegForms!BD89=0),1,0)</f>
        <v>0</v>
      </c>
      <c r="O89" s="60">
        <f>IF(AND(RegForms!BC89=0,RegForms!BD89=1),1,0)</f>
        <v>0</v>
      </c>
      <c r="P89" s="61">
        <f>IF(AND(RegForms!BC89=1,RegForms!BD89=1),1,0)</f>
        <v>0</v>
      </c>
      <c r="Q89" s="21">
        <f>RegForms!BE89</f>
        <v>0</v>
      </c>
      <c r="R89" s="13" t="b">
        <f t="shared" si="7"/>
        <v>0</v>
      </c>
    </row>
    <row r="90" spans="1:18">
      <c r="A90" t="str">
        <f>RegForms!B90</f>
        <v>Saskia Schuitemaker</v>
      </c>
      <c r="B90" s="98">
        <f>SUM(RegForms!P90:Q90,RegForms!T90,RegForms!AL90)</f>
        <v>0</v>
      </c>
      <c r="C90" s="59">
        <f>SUM(RegForms!P90:Q90,RegForms!U90)</f>
        <v>0</v>
      </c>
      <c r="D90" s="61">
        <f>SUM(RegForms!P90:Q90,RegForms!W90,RegForms!AM90)</f>
        <v>0</v>
      </c>
      <c r="E90" s="61">
        <f>SUM(RegForms!P90:S90,RegForms!X90,RegForms!AO90)</f>
        <v>1</v>
      </c>
      <c r="F90" s="59">
        <f>SUM(RegForms!P90:S90,RegForms!Y90)</f>
        <v>1</v>
      </c>
      <c r="G90" s="61">
        <f>SUM(RegForms!P90:S90,RegForms!AA90,RegForms!AQ90)</f>
        <v>1</v>
      </c>
      <c r="H90" s="61">
        <f>SUM(RegForms!P90:S90,RegForms!AB90,RegForms!AR90)</f>
        <v>1</v>
      </c>
      <c r="I90" s="59">
        <f>SUM(RegForms!P90:S90,RegForms!AC90)</f>
        <v>1</v>
      </c>
      <c r="J90" s="61">
        <f>SUM(RegForms!P90:S90,RegForms!AE90,RegForms!AT90)</f>
        <v>1</v>
      </c>
      <c r="K90" s="61">
        <f>SUM(RegForms!P90:S90,RegForms!AF90,RegForms!AU90)</f>
        <v>1</v>
      </c>
      <c r="L90" s="59">
        <f>SUM(RegForms!P90:S90,RegForms!AG90)</f>
        <v>1</v>
      </c>
      <c r="M90" s="61">
        <f>SUM(RegForms!P90:S90,RegForms!AI90,RegForms!AW90)</f>
        <v>1</v>
      </c>
      <c r="N90" s="59">
        <f>IF(AND(RegForms!BC90=1,RegForms!BD90=0),1,0)</f>
        <v>0</v>
      </c>
      <c r="O90" s="60">
        <f>IF(AND(RegForms!BC90=0,RegForms!BD90=1),1,0)</f>
        <v>0</v>
      </c>
      <c r="P90" s="61">
        <f>IF(AND(RegForms!BC90=1,RegForms!BD90=1),1,0)</f>
        <v>0</v>
      </c>
      <c r="Q90" s="21">
        <f>RegForms!BE90</f>
        <v>0</v>
      </c>
      <c r="R90" s="13" t="b">
        <f t="shared" si="7"/>
        <v>0</v>
      </c>
    </row>
    <row r="91" spans="1:18">
      <c r="A91" t="str">
        <f>RegForms!B91</f>
        <v>Andrew Weatherley</v>
      </c>
      <c r="B91" s="98">
        <f>SUM(RegForms!P91:Q91,RegForms!T91,RegForms!AL91)</f>
        <v>0</v>
      </c>
      <c r="C91" s="59">
        <f>SUM(RegForms!P91:Q91,RegForms!U91)</f>
        <v>0</v>
      </c>
      <c r="D91" s="61">
        <f>SUM(RegForms!P91:Q91,RegForms!W91,RegForms!AM91)</f>
        <v>0</v>
      </c>
      <c r="E91" s="61">
        <f>SUM(RegForms!P91:S91,RegForms!X91,RegForms!AO91)</f>
        <v>1</v>
      </c>
      <c r="F91" s="59">
        <f>SUM(RegForms!P91:S91,RegForms!Y91)</f>
        <v>1</v>
      </c>
      <c r="G91" s="61">
        <f>SUM(RegForms!P91:S91,RegForms!AA91,RegForms!AQ91)</f>
        <v>1</v>
      </c>
      <c r="H91" s="61">
        <f>SUM(RegForms!P91:S91,RegForms!AB91,RegForms!AR91)</f>
        <v>1</v>
      </c>
      <c r="I91" s="59">
        <f>SUM(RegForms!P91:S91,RegForms!AC91)</f>
        <v>1</v>
      </c>
      <c r="J91" s="61">
        <f>SUM(RegForms!P91:S91,RegForms!AE91,RegForms!AT91)</f>
        <v>1</v>
      </c>
      <c r="K91" s="61">
        <f>SUM(RegForms!P91:S91,RegForms!AF91,RegForms!AU91)</f>
        <v>1</v>
      </c>
      <c r="L91" s="59">
        <f>SUM(RegForms!P91:S91,RegForms!AG91)</f>
        <v>1</v>
      </c>
      <c r="M91" s="61">
        <f>SUM(RegForms!P91:S91,RegForms!AI91,RegForms!AW91)</f>
        <v>1</v>
      </c>
      <c r="N91" s="59">
        <f>IF(AND(RegForms!BC91=1,RegForms!BD91=0),1,0)</f>
        <v>0</v>
      </c>
      <c r="O91" s="60">
        <f>IF(AND(RegForms!BC91=0,RegForms!BD91=1),1,0)</f>
        <v>0</v>
      </c>
      <c r="P91" s="61">
        <f>IF(AND(RegForms!BC91=1,RegForms!BD91=1),1,0)</f>
        <v>0</v>
      </c>
      <c r="Q91" s="21">
        <f>RegForms!BE91</f>
        <v>0</v>
      </c>
      <c r="R91" s="13" t="b">
        <f t="shared" si="7"/>
        <v>0</v>
      </c>
    </row>
    <row r="92" spans="1:18">
      <c r="A92" t="str">
        <f>RegForms!B92</f>
        <v>Tony Taylor</v>
      </c>
      <c r="B92" s="98">
        <f>SUM(RegForms!P92:Q92,RegForms!T92,RegForms!AL92)</f>
        <v>0</v>
      </c>
      <c r="C92" s="59">
        <f>SUM(RegForms!P92:Q92,RegForms!U92)</f>
        <v>0</v>
      </c>
      <c r="D92" s="61">
        <f>SUM(RegForms!P92:Q92,RegForms!W92,RegForms!AM92)</f>
        <v>1</v>
      </c>
      <c r="E92" s="61">
        <f>SUM(RegForms!P92:S92,RegForms!X92,RegForms!AO92)</f>
        <v>1</v>
      </c>
      <c r="F92" s="59">
        <f>SUM(RegForms!P92:S92,RegForms!Y92)</f>
        <v>0</v>
      </c>
      <c r="G92" s="61">
        <f>SUM(RegForms!P92:S92,RegForms!AA92,RegForms!AQ92)</f>
        <v>1</v>
      </c>
      <c r="H92" s="61">
        <f>SUM(RegForms!P92:S92,RegForms!AB92,RegForms!AR92)</f>
        <v>1</v>
      </c>
      <c r="I92" s="59">
        <f>SUM(RegForms!P92:S92,RegForms!AC92)</f>
        <v>0</v>
      </c>
      <c r="J92" s="61">
        <f>SUM(RegForms!P92:S92,RegForms!AE92,RegForms!AT92)</f>
        <v>0</v>
      </c>
      <c r="K92" s="61">
        <f>SUM(RegForms!P92:S92,RegForms!AF92,RegForms!AU92)</f>
        <v>0</v>
      </c>
      <c r="L92" s="59">
        <f>SUM(RegForms!P92:S92,RegForms!AG92)</f>
        <v>0</v>
      </c>
      <c r="M92" s="61">
        <f>SUM(RegForms!P92:S92,RegForms!AI92,RegForms!AW92)</f>
        <v>0</v>
      </c>
      <c r="N92" s="59">
        <f>IF(AND(RegForms!BC92=1,RegForms!BD92=0),1,0)</f>
        <v>0</v>
      </c>
      <c r="O92" s="60">
        <f>IF(AND(RegForms!BC92=0,RegForms!BD92=1),1,0)</f>
        <v>0</v>
      </c>
      <c r="P92" s="61">
        <f>IF(AND(RegForms!BC92=1,RegForms!BD92=1),1,0)</f>
        <v>0</v>
      </c>
      <c r="Q92" s="21">
        <f>RegForms!BE92</f>
        <v>0</v>
      </c>
      <c r="R92" s="13" t="b">
        <f t="shared" si="7"/>
        <v>0</v>
      </c>
    </row>
    <row r="93" spans="1:18">
      <c r="A93" t="str">
        <f>RegForms!B93</f>
        <v>Alison Downer</v>
      </c>
      <c r="B93" s="98">
        <f>SUM(RegForms!P93:Q93,RegForms!T93,RegForms!AL93)</f>
        <v>0</v>
      </c>
      <c r="C93" s="59">
        <f>SUM(RegForms!P93:Q93,RegForms!U93)</f>
        <v>0</v>
      </c>
      <c r="D93" s="61">
        <f>SUM(RegForms!P93:Q93,RegForms!W93,RegForms!AM93)</f>
        <v>1</v>
      </c>
      <c r="E93" s="61">
        <f>SUM(RegForms!P93:S93,RegForms!X93,RegForms!AO93)</f>
        <v>1</v>
      </c>
      <c r="F93" s="59">
        <f>SUM(RegForms!P93:S93,RegForms!Y93)</f>
        <v>0</v>
      </c>
      <c r="G93" s="61">
        <f>SUM(RegForms!P93:S93,RegForms!AA93,RegForms!AQ93)</f>
        <v>1</v>
      </c>
      <c r="H93" s="61">
        <f>SUM(RegForms!P93:S93,RegForms!AB93,RegForms!AR93)</f>
        <v>1</v>
      </c>
      <c r="I93" s="59">
        <f>SUM(RegForms!P93:S93,RegForms!AC93)</f>
        <v>0</v>
      </c>
      <c r="J93" s="61">
        <f>SUM(RegForms!P93:S93,RegForms!AE93,RegForms!AT93)</f>
        <v>0</v>
      </c>
      <c r="K93" s="61">
        <f>SUM(RegForms!P93:S93,RegForms!AF93,RegForms!AU93)</f>
        <v>0</v>
      </c>
      <c r="L93" s="59">
        <f>SUM(RegForms!P93:S93,RegForms!AG93)</f>
        <v>0</v>
      </c>
      <c r="M93" s="61">
        <f>SUM(RegForms!P93:S93,RegForms!AI93,RegForms!AW93)</f>
        <v>0</v>
      </c>
      <c r="N93" s="59">
        <f>IF(AND(RegForms!BC93=1,RegForms!BD93=0),1,0)</f>
        <v>0</v>
      </c>
      <c r="O93" s="60">
        <f>IF(AND(RegForms!BC93=0,RegForms!BD93=1),1,0)</f>
        <v>0</v>
      </c>
      <c r="P93" s="61">
        <f>IF(AND(RegForms!BC93=1,RegForms!BD93=1),1,0)</f>
        <v>0</v>
      </c>
      <c r="Q93" s="21">
        <f>RegForms!BE93</f>
        <v>0</v>
      </c>
      <c r="R93" s="13" t="b">
        <f t="shared" si="7"/>
        <v>0</v>
      </c>
    </row>
    <row r="94" spans="1:18">
      <c r="A94" t="str">
        <f>RegForms!B94</f>
        <v>Allison Kirkegaard</v>
      </c>
      <c r="B94" s="98">
        <f>SUM(RegForms!P94:Q94,RegForms!T94,RegForms!AL94)</f>
        <v>0</v>
      </c>
      <c r="C94" s="59">
        <f>SUM(RegForms!P94:Q94,RegForms!U94)</f>
        <v>0</v>
      </c>
      <c r="D94" s="61">
        <f>SUM(RegForms!P94:Q94,RegForms!W94,RegForms!AM94)</f>
        <v>0</v>
      </c>
      <c r="E94" s="61">
        <f>SUM(RegForms!P94:S94,RegForms!X94,RegForms!AO94)</f>
        <v>0</v>
      </c>
      <c r="F94" s="59">
        <f>SUM(RegForms!P94:S94,RegForms!Y94)</f>
        <v>0</v>
      </c>
      <c r="G94" s="61">
        <f>SUM(RegForms!P94:S94,RegForms!AA94,RegForms!AQ94)</f>
        <v>0</v>
      </c>
      <c r="H94" s="61">
        <f>SUM(RegForms!P94:S94,RegForms!AB94,RegForms!AR94)</f>
        <v>0</v>
      </c>
      <c r="I94" s="59">
        <f>SUM(RegForms!P94:S94,RegForms!AC94)</f>
        <v>0</v>
      </c>
      <c r="J94" s="61">
        <f>SUM(RegForms!P94:S94,RegForms!AE94,RegForms!AT94)</f>
        <v>0</v>
      </c>
      <c r="K94" s="61">
        <f>SUM(RegForms!P94:S94,RegForms!AF94,RegForms!AU94)</f>
        <v>0</v>
      </c>
      <c r="L94" s="59">
        <f>SUM(RegForms!P94:S94,RegForms!AG94)</f>
        <v>0</v>
      </c>
      <c r="M94" s="61">
        <f>SUM(RegForms!P94:S94,RegForms!AI94,RegForms!AW94)</f>
        <v>0</v>
      </c>
      <c r="N94" s="59">
        <f>IF(AND(RegForms!BC94=1,RegForms!BD94=0),1,0)</f>
        <v>0</v>
      </c>
      <c r="O94" s="60">
        <f>IF(AND(RegForms!BC94=0,RegForms!BD94=1),1,0)</f>
        <v>0</v>
      </c>
      <c r="P94" s="61">
        <f>IF(AND(RegForms!BC94=1,RegForms!BD94=1),1,0)</f>
        <v>0</v>
      </c>
      <c r="Q94" s="21">
        <f>RegForms!BE94</f>
        <v>0</v>
      </c>
      <c r="R94" s="13" t="b">
        <f t="shared" si="7"/>
        <v>0</v>
      </c>
    </row>
    <row r="95" spans="1:18">
      <c r="A95" t="str">
        <f>RegForms!B95</f>
        <v>Brylin Highton</v>
      </c>
      <c r="B95" s="98">
        <f>SUM(RegForms!P95:Q95,RegForms!T95,RegForms!AL95)</f>
        <v>0</v>
      </c>
      <c r="C95" s="59">
        <f>SUM(RegForms!P95:Q95,RegForms!U95)</f>
        <v>0</v>
      </c>
      <c r="D95" s="61">
        <f>SUM(RegForms!P95:Q95,RegForms!W95,RegForms!AM95)</f>
        <v>0</v>
      </c>
      <c r="E95" s="61">
        <f>SUM(RegForms!P95:S95,RegForms!X95,RegForms!AO95)</f>
        <v>1</v>
      </c>
      <c r="F95" s="59">
        <f>SUM(RegForms!P95:S95,RegForms!Y95)</f>
        <v>1</v>
      </c>
      <c r="G95" s="61">
        <f>SUM(RegForms!P95:S95,RegForms!AA95,RegForms!AQ95)</f>
        <v>1</v>
      </c>
      <c r="H95" s="61">
        <f>SUM(RegForms!P95:S95,RegForms!AB95,RegForms!AR95)</f>
        <v>1</v>
      </c>
      <c r="I95" s="59">
        <f>SUM(RegForms!P95:S95,RegForms!AC95)</f>
        <v>1</v>
      </c>
      <c r="J95" s="61">
        <f>SUM(RegForms!P95:S95,RegForms!AE95,RegForms!AT95)</f>
        <v>1</v>
      </c>
      <c r="K95" s="61">
        <f>SUM(RegForms!P95:S95,RegForms!AF95,RegForms!AU95)</f>
        <v>1</v>
      </c>
      <c r="L95" s="59">
        <f>SUM(RegForms!P95:S95,RegForms!AG95)</f>
        <v>1</v>
      </c>
      <c r="M95" s="61">
        <f>SUM(RegForms!P95:S95,RegForms!AI95,RegForms!AW95)</f>
        <v>1</v>
      </c>
      <c r="N95" s="59">
        <f>IF(AND(RegForms!BC95=1,RegForms!BD95=0),1,0)</f>
        <v>0</v>
      </c>
      <c r="O95" s="60">
        <f>IF(AND(RegForms!BC95=0,RegForms!BD95=1),1,0)</f>
        <v>0</v>
      </c>
      <c r="P95" s="61">
        <f>IF(AND(RegForms!BC95=1,RegForms!BD95=1),1,0)</f>
        <v>0</v>
      </c>
      <c r="Q95" s="21">
        <f>RegForms!BE95</f>
        <v>0</v>
      </c>
      <c r="R95" s="13" t="b">
        <f t="shared" si="7"/>
        <v>0</v>
      </c>
    </row>
    <row r="96" spans="1:18">
      <c r="A96" t="str">
        <f>RegForms!B96</f>
        <v>John Highton</v>
      </c>
      <c r="B96" s="98">
        <f>SUM(RegForms!P96:Q96,RegForms!T96,RegForms!AL96)</f>
        <v>0</v>
      </c>
      <c r="C96" s="59">
        <f>SUM(RegForms!P96:Q96,RegForms!U96)</f>
        <v>0</v>
      </c>
      <c r="D96" s="61">
        <f>SUM(RegForms!P96:Q96,RegForms!W96,RegForms!AM96)</f>
        <v>0</v>
      </c>
      <c r="E96" s="61">
        <f>SUM(RegForms!P96:S96,RegForms!X96,RegForms!AO96)</f>
        <v>1</v>
      </c>
      <c r="F96" s="59">
        <f>SUM(RegForms!P96:S96,RegForms!Y96)</f>
        <v>1</v>
      </c>
      <c r="G96" s="61">
        <f>SUM(RegForms!P96:S96,RegForms!AA96,RegForms!AQ96)</f>
        <v>1</v>
      </c>
      <c r="H96" s="61">
        <f>SUM(RegForms!P96:S96,RegForms!AB96,RegForms!AR96)</f>
        <v>1</v>
      </c>
      <c r="I96" s="59">
        <f>SUM(RegForms!P96:S96,RegForms!AC96)</f>
        <v>1</v>
      </c>
      <c r="J96" s="61">
        <f>SUM(RegForms!P96:S96,RegForms!AE96,RegForms!AT96)</f>
        <v>1</v>
      </c>
      <c r="K96" s="61">
        <f>SUM(RegForms!P96:S96,RegForms!AF96,RegForms!AU96)</f>
        <v>1</v>
      </c>
      <c r="L96" s="59">
        <f>SUM(RegForms!P96:S96,RegForms!AG96)</f>
        <v>1</v>
      </c>
      <c r="M96" s="61">
        <f>SUM(RegForms!P96:S96,RegForms!AI96,RegForms!AW96)</f>
        <v>1</v>
      </c>
      <c r="N96" s="59">
        <f>IF(AND(RegForms!BC96=1,RegForms!BD96=0),1,0)</f>
        <v>0</v>
      </c>
      <c r="O96" s="60">
        <f>IF(AND(RegForms!BC96=0,RegForms!BD96=1),1,0)</f>
        <v>0</v>
      </c>
      <c r="P96" s="61">
        <f>IF(AND(RegForms!BC96=1,RegForms!BD96=1),1,0)</f>
        <v>0</v>
      </c>
      <c r="Q96" s="21">
        <f>RegForms!BE96</f>
        <v>0</v>
      </c>
      <c r="R96" s="13" t="b">
        <f t="shared" si="7"/>
        <v>0</v>
      </c>
    </row>
    <row r="97" spans="1:18">
      <c r="A97" t="str">
        <f>RegForms!B97</f>
        <v>Simonne Wood</v>
      </c>
      <c r="B97" s="98">
        <f>SUM(RegForms!P97:Q97,RegForms!T97,RegForms!AL97)</f>
        <v>0</v>
      </c>
      <c r="C97" s="59">
        <f>SUM(RegForms!P97:Q97,RegForms!U97)</f>
        <v>0</v>
      </c>
      <c r="D97" s="61">
        <f>SUM(RegForms!P97:Q97,RegForms!W97,RegForms!AM97)</f>
        <v>0</v>
      </c>
      <c r="E97" s="61">
        <f>SUM(RegForms!P97:S97,RegForms!X97,RegForms!AO97)</f>
        <v>0</v>
      </c>
      <c r="F97" s="59">
        <f>SUM(RegForms!P97:S97,RegForms!Y97)</f>
        <v>0</v>
      </c>
      <c r="G97" s="61">
        <f>SUM(RegForms!P97:S97,RegForms!AA97,RegForms!AQ97)</f>
        <v>0</v>
      </c>
      <c r="H97" s="61">
        <f>SUM(RegForms!P97:S97,RegForms!AB97,RegForms!AR97)</f>
        <v>0</v>
      </c>
      <c r="I97" s="59">
        <f>SUM(RegForms!P97:S97,RegForms!AC97)</f>
        <v>0</v>
      </c>
      <c r="J97" s="61">
        <f>SUM(RegForms!P97:S97,RegForms!AE97,RegForms!AT97)</f>
        <v>0</v>
      </c>
      <c r="K97" s="61">
        <f>SUM(RegForms!P97:S97,RegForms!AF97,RegForms!AU97)</f>
        <v>0</v>
      </c>
      <c r="L97" s="59">
        <f>SUM(RegForms!P97:S97,RegForms!AG97)</f>
        <v>0</v>
      </c>
      <c r="M97" s="61">
        <f>SUM(RegForms!P97:S97,RegForms!AI97,RegForms!AW97)</f>
        <v>0</v>
      </c>
      <c r="N97" s="59">
        <f>IF(AND(RegForms!BC97=1,RegForms!BD97=0),1,0)</f>
        <v>0</v>
      </c>
      <c r="O97" s="60">
        <f>IF(AND(RegForms!BC97=0,RegForms!BD97=1),1,0)</f>
        <v>0</v>
      </c>
      <c r="P97" s="61">
        <f>IF(AND(RegForms!BC97=1,RegForms!BD97=1),1,0)</f>
        <v>0</v>
      </c>
      <c r="Q97" s="21">
        <f>RegForms!BE97</f>
        <v>0</v>
      </c>
      <c r="R97" s="13" t="b">
        <f t="shared" si="7"/>
        <v>0</v>
      </c>
    </row>
    <row r="98" spans="1:18">
      <c r="A98">
        <f>RegForms!B98</f>
        <v>0</v>
      </c>
      <c r="B98" s="98">
        <f>SUM(RegForms!P98:Q98,RegForms!T98,RegForms!AL98)</f>
        <v>0</v>
      </c>
      <c r="C98" s="59">
        <f>SUM(RegForms!P98:Q98,RegForms!U98)</f>
        <v>0</v>
      </c>
      <c r="D98" s="61">
        <f>SUM(RegForms!P98:Q98,RegForms!W98,RegForms!AM98)</f>
        <v>0</v>
      </c>
      <c r="E98" s="61">
        <f>SUM(RegForms!P98:S98,RegForms!X98,RegForms!AO98)</f>
        <v>0</v>
      </c>
      <c r="F98" s="59">
        <f>SUM(RegForms!P98:S98,RegForms!Y98)</f>
        <v>0</v>
      </c>
      <c r="G98" s="61">
        <f>SUM(RegForms!P98:S98,RegForms!AA98,RegForms!AQ98)</f>
        <v>0</v>
      </c>
      <c r="H98" s="61">
        <f>SUM(RegForms!P98:S98,RegForms!AB98,RegForms!AR98)</f>
        <v>0</v>
      </c>
      <c r="I98" s="59">
        <f>SUM(RegForms!P98:S98,RegForms!AC98)</f>
        <v>0</v>
      </c>
      <c r="J98" s="61">
        <f>SUM(RegForms!P98:S98,RegForms!AE98,RegForms!AT98)</f>
        <v>0</v>
      </c>
      <c r="K98" s="61">
        <f>SUM(RegForms!P98:S98,RegForms!AF98,RegForms!AU98)</f>
        <v>0</v>
      </c>
      <c r="L98" s="59">
        <f>SUM(RegForms!P98:S98,RegForms!AG98)</f>
        <v>0</v>
      </c>
      <c r="M98" s="61">
        <f>SUM(RegForms!P98:S98,RegForms!AI98,RegForms!AW98)</f>
        <v>0</v>
      </c>
      <c r="N98" s="59">
        <f>IF(AND(RegForms!BC98=1,RegForms!BD98=0),1,0)</f>
        <v>0</v>
      </c>
      <c r="O98" s="60">
        <f>IF(AND(RegForms!BC98=0,RegForms!BD98=1),1,0)</f>
        <v>0</v>
      </c>
      <c r="P98" s="61">
        <f>IF(AND(RegForms!BC98=1,RegForms!BD98=1),1,0)</f>
        <v>0</v>
      </c>
      <c r="Q98" s="21">
        <f>RegForms!BE98</f>
        <v>0</v>
      </c>
      <c r="R98" s="13" t="b">
        <f t="shared" si="7"/>
        <v>0</v>
      </c>
    </row>
    <row r="99" spans="1:18">
      <c r="A99" t="str">
        <f>RegForms!B99</f>
        <v>Anjum Rahman</v>
      </c>
      <c r="B99" s="98">
        <f>SUM(RegForms!P99:Q99,RegForms!T99,RegForms!AL99)</f>
        <v>0</v>
      </c>
      <c r="C99" s="59">
        <f>SUM(RegForms!P99:Q99,RegForms!U99)</f>
        <v>0</v>
      </c>
      <c r="D99" s="61">
        <f>SUM(RegForms!P99:Q99,RegForms!W99,RegForms!AM99)</f>
        <v>0</v>
      </c>
      <c r="E99" s="61">
        <f>SUM(RegForms!P99:S99,RegForms!X99,RegForms!AO99)</f>
        <v>0</v>
      </c>
      <c r="F99" s="59">
        <f>SUM(RegForms!P99:S99,RegForms!Y99)</f>
        <v>0</v>
      </c>
      <c r="G99" s="61">
        <f>SUM(RegForms!P99:S99,RegForms!AA99,RegForms!AQ99)</f>
        <v>0</v>
      </c>
      <c r="H99" s="61">
        <f>SUM(RegForms!P99:S99,RegForms!AB99,RegForms!AR99)</f>
        <v>1</v>
      </c>
      <c r="I99" s="59">
        <f>SUM(RegForms!P99:S99,RegForms!AC99)</f>
        <v>0</v>
      </c>
      <c r="J99" s="61">
        <f>SUM(RegForms!P99:S99,RegForms!AE99,RegForms!AT99)</f>
        <v>0</v>
      </c>
      <c r="K99" s="61">
        <f>SUM(RegForms!P99:S99,RegForms!AF99,RegForms!AU99)</f>
        <v>0</v>
      </c>
      <c r="L99" s="59">
        <f>SUM(RegForms!P99:S99,RegForms!AG99)</f>
        <v>0</v>
      </c>
      <c r="M99" s="61">
        <f>SUM(RegForms!P99:S99,RegForms!AI99,RegForms!AW99)</f>
        <v>0</v>
      </c>
      <c r="N99" s="59">
        <f>IF(AND(RegForms!BC99=1,RegForms!BD99=0),1,0)</f>
        <v>0</v>
      </c>
      <c r="O99" s="60">
        <f>IF(AND(RegForms!BC99=0,RegForms!BD99=1),1,0)</f>
        <v>0</v>
      </c>
      <c r="P99" s="61">
        <f>IF(AND(RegForms!BC99=1,RegForms!BD99=1),1,0)</f>
        <v>0</v>
      </c>
      <c r="Q99" s="21">
        <f>RegForms!BE99</f>
        <v>0</v>
      </c>
      <c r="R99" s="13" t="b">
        <f t="shared" si="7"/>
        <v>0</v>
      </c>
    </row>
    <row r="100" spans="1:18">
      <c r="A100" t="str">
        <f>RegForms!B100</f>
        <v>Jonathan Fletcher</v>
      </c>
      <c r="B100" s="98">
        <f>SUM(RegForms!P100:Q100,RegForms!T100,RegForms!AL100)</f>
        <v>0</v>
      </c>
      <c r="C100" s="59">
        <f>SUM(RegForms!P100:Q100,RegForms!U100)</f>
        <v>0</v>
      </c>
      <c r="D100" s="61">
        <f>SUM(RegForms!P100:Q100,RegForms!W100,RegForms!AM100)</f>
        <v>0</v>
      </c>
      <c r="E100" s="61">
        <f>SUM(RegForms!P100:S100,RegForms!X100,RegForms!AO100)</f>
        <v>1</v>
      </c>
      <c r="F100" s="59">
        <f>SUM(RegForms!P100:S100,RegForms!Y100)</f>
        <v>1</v>
      </c>
      <c r="G100" s="61">
        <f>SUM(RegForms!P100:S100,RegForms!AA100,RegForms!AQ100)</f>
        <v>1</v>
      </c>
      <c r="H100" s="61">
        <f>SUM(RegForms!P100:S100,RegForms!AB100,RegForms!AR100)</f>
        <v>1</v>
      </c>
      <c r="I100" s="59">
        <f>SUM(RegForms!P100:S100,RegForms!AC100)</f>
        <v>1</v>
      </c>
      <c r="J100" s="61">
        <f>SUM(RegForms!P100:S100,RegForms!AE100,RegForms!AT100)</f>
        <v>1</v>
      </c>
      <c r="K100" s="61">
        <f>SUM(RegForms!P100:S100,RegForms!AF100,RegForms!AU100)</f>
        <v>1</v>
      </c>
      <c r="L100" s="59">
        <f>SUM(RegForms!P100:S100,RegForms!AG100)</f>
        <v>1</v>
      </c>
      <c r="M100" s="61">
        <f>SUM(RegForms!P100:S100,RegForms!AI100,RegForms!AW100)</f>
        <v>1</v>
      </c>
      <c r="N100" s="59">
        <f>IF(AND(RegForms!BC100=1,RegForms!BD100=0),1,0)</f>
        <v>0</v>
      </c>
      <c r="O100" s="60">
        <f>IF(AND(RegForms!BC100=0,RegForms!BD100=1),1,0)</f>
        <v>0</v>
      </c>
      <c r="P100" s="61">
        <f>IF(AND(RegForms!BC100=1,RegForms!BD100=1),1,0)</f>
        <v>0</v>
      </c>
      <c r="Q100" s="21">
        <f>RegForms!BE100</f>
        <v>0</v>
      </c>
      <c r="R100" s="13" t="b">
        <f t="shared" si="7"/>
        <v>0</v>
      </c>
    </row>
    <row r="101" spans="1:18" ht="30">
      <c r="A101" t="str">
        <f>RegForms!B101</f>
        <v>Philippa Fletcher</v>
      </c>
      <c r="B101" s="98">
        <f>SUM(RegForms!P101:Q101,RegForms!T101,RegForms!AL101)</f>
        <v>1</v>
      </c>
      <c r="C101" s="59">
        <f>SUM(RegForms!P101:Q101,RegForms!U101)</f>
        <v>1</v>
      </c>
      <c r="D101" s="61">
        <f>SUM(RegForms!P101:Q101,RegForms!W101,RegForms!AM101)</f>
        <v>1</v>
      </c>
      <c r="E101" s="61">
        <f>SUM(RegForms!P101:S101,RegForms!X101,RegForms!AO101)</f>
        <v>1</v>
      </c>
      <c r="F101" s="59">
        <f>SUM(RegForms!P101:S101,RegForms!Y101)</f>
        <v>1</v>
      </c>
      <c r="G101" s="61">
        <f>SUM(RegForms!P101:S101,RegForms!AA101,RegForms!AQ101)</f>
        <v>1</v>
      </c>
      <c r="H101" s="61">
        <f>SUM(RegForms!P101:S101,RegForms!AB101,RegForms!AR101)</f>
        <v>1</v>
      </c>
      <c r="I101" s="59">
        <f>SUM(RegForms!P101:S101,RegForms!AC101)</f>
        <v>1</v>
      </c>
      <c r="J101" s="61">
        <f>SUM(RegForms!P101:S101,RegForms!AE101,RegForms!AT101)</f>
        <v>1</v>
      </c>
      <c r="K101" s="61">
        <f>SUM(RegForms!P101:S101,RegForms!AF101,RegForms!AU101)</f>
        <v>1</v>
      </c>
      <c r="L101" s="59">
        <f>SUM(RegForms!P101:S101,RegForms!AG101)</f>
        <v>1</v>
      </c>
      <c r="M101" s="61">
        <f>SUM(RegForms!P101:S101,RegForms!AI101,RegForms!AW101)</f>
        <v>1</v>
      </c>
      <c r="N101" s="59">
        <f>IF(AND(RegForms!BC101=1,RegForms!BD101=0),1,0)</f>
        <v>0</v>
      </c>
      <c r="O101" s="60">
        <f>IF(AND(RegForms!BC101=0,RegForms!BD101=1),1,0)</f>
        <v>0</v>
      </c>
      <c r="P101" s="61">
        <f>IF(AND(RegForms!BC101=1,RegForms!BD101=1),1,0)</f>
        <v>0</v>
      </c>
      <c r="Q101" s="21" t="str">
        <f>RegForms!BE101</f>
        <v>no tofu or cheese (but can eat cottage &amp; cream cheese)</v>
      </c>
      <c r="R101" s="13" t="b">
        <f t="shared" si="7"/>
        <v>1</v>
      </c>
    </row>
    <row r="102" spans="1:18" ht="30">
      <c r="A102" t="str">
        <f>RegForms!B102</f>
        <v>Marion Leighton</v>
      </c>
      <c r="B102" s="98">
        <f>SUM(RegForms!P102:Q102,RegForms!T102,RegForms!AL102)</f>
        <v>0</v>
      </c>
      <c r="C102" s="59">
        <f>SUM(RegForms!P102:Q102,RegForms!U102)</f>
        <v>0</v>
      </c>
      <c r="D102" s="61">
        <f>SUM(RegForms!P102:Q102,RegForms!W102,RegForms!AM102)</f>
        <v>0</v>
      </c>
      <c r="E102" s="61">
        <f>SUM(RegForms!P102:S102,RegForms!X102,RegForms!AO102)</f>
        <v>1</v>
      </c>
      <c r="F102" s="59">
        <f>SUM(RegForms!P102:S102,RegForms!Y102)</f>
        <v>0</v>
      </c>
      <c r="G102" s="61">
        <f>SUM(RegForms!P102:S102,RegForms!AA102,RegForms!AQ102)</f>
        <v>1</v>
      </c>
      <c r="H102" s="61">
        <f>SUM(RegForms!P102:S102,RegForms!AB102,RegForms!AR102)</f>
        <v>1</v>
      </c>
      <c r="I102" s="59">
        <f>SUM(RegForms!P102:S102,RegForms!AC102)</f>
        <v>0</v>
      </c>
      <c r="J102" s="61">
        <f>SUM(RegForms!P102:S102,RegForms!AE102,RegForms!AT102)</f>
        <v>1</v>
      </c>
      <c r="K102" s="61">
        <f>SUM(RegForms!P102:S102,RegForms!AF102,RegForms!AU102)</f>
        <v>1</v>
      </c>
      <c r="L102" s="59">
        <f>SUM(RegForms!P102:S102,RegForms!AG102)</f>
        <v>0</v>
      </c>
      <c r="M102" s="61">
        <f>SUM(RegForms!P102:S102,RegForms!AI102,RegForms!AW102)</f>
        <v>0</v>
      </c>
      <c r="N102" s="59">
        <f>IF(AND(RegForms!BC102=1,RegForms!BD102=0),1,0)</f>
        <v>1</v>
      </c>
      <c r="O102" s="60">
        <f>IF(AND(RegForms!BC102=0,RegForms!BD102=1),1,0)</f>
        <v>0</v>
      </c>
      <c r="P102" s="61">
        <f>IF(AND(RegForms!BC102=1,RegForms!BD102=1),1,0)</f>
        <v>0</v>
      </c>
      <c r="Q102" s="21" t="str">
        <f>RegForms!BE102</f>
        <v>BUT don't make special desserts for me as I don't eat them (or other sweet things)</v>
      </c>
      <c r="R102" s="13" t="b">
        <f t="shared" si="7"/>
        <v>1</v>
      </c>
    </row>
    <row r="103" spans="1:18">
      <c r="A103" t="str">
        <f>RegForms!B103</f>
        <v>Gary Phillips</v>
      </c>
      <c r="B103" s="98">
        <f>SUM(RegForms!P103:Q103,RegForms!T103,RegForms!AL103)</f>
        <v>1</v>
      </c>
      <c r="C103" s="59">
        <f>SUM(RegForms!P103:Q103,RegForms!U103)</f>
        <v>1</v>
      </c>
      <c r="D103" s="61">
        <f>SUM(RegForms!P103:Q103,RegForms!W103,RegForms!AM103)</f>
        <v>1</v>
      </c>
      <c r="E103" s="61">
        <f>SUM(RegForms!P103:S103,RegForms!X103,RegForms!AO103)</f>
        <v>1</v>
      </c>
      <c r="F103" s="59">
        <f>SUM(RegForms!P103:S103,RegForms!Y103)</f>
        <v>1</v>
      </c>
      <c r="G103" s="61">
        <f>SUM(RegForms!P103:S103,RegForms!AA103,RegForms!AQ103)</f>
        <v>1</v>
      </c>
      <c r="H103" s="61">
        <f>SUM(RegForms!P103:S103,RegForms!AB103,RegForms!AR103)</f>
        <v>1</v>
      </c>
      <c r="I103" s="59">
        <f>SUM(RegForms!P103:S103,RegForms!AC103)</f>
        <v>1</v>
      </c>
      <c r="J103" s="61">
        <f>SUM(RegForms!P103:S103,RegForms!AE103,RegForms!AT103)</f>
        <v>1</v>
      </c>
      <c r="K103" s="61">
        <f>SUM(RegForms!P103:S103,RegForms!AF103,RegForms!AU103)</f>
        <v>1</v>
      </c>
      <c r="L103" s="59">
        <f>SUM(RegForms!P103:S103,RegForms!AG103)</f>
        <v>1</v>
      </c>
      <c r="M103" s="61">
        <f>SUM(RegForms!P103:S103,RegForms!AI103,RegForms!AW103)</f>
        <v>1</v>
      </c>
      <c r="N103" s="59">
        <f>IF(AND(RegForms!BC103=1,RegForms!BD103=0),1,0)</f>
        <v>0</v>
      </c>
      <c r="O103" s="60">
        <f>IF(AND(RegForms!BC103=0,RegForms!BD103=1),1,0)</f>
        <v>0</v>
      </c>
      <c r="P103" s="61">
        <f>IF(AND(RegForms!BC103=1,RegForms!BD103=1),1,0)</f>
        <v>0</v>
      </c>
      <c r="Q103" s="21">
        <f>RegForms!BE103</f>
        <v>0</v>
      </c>
      <c r="R103" s="13" t="b">
        <f t="shared" si="7"/>
        <v>0</v>
      </c>
    </row>
    <row r="104" spans="1:18">
      <c r="A104" t="str">
        <f>RegForms!B104</f>
        <v>Brigit Howitt</v>
      </c>
      <c r="B104" s="98">
        <f>SUM(RegForms!P104:Q104,RegForms!T104,RegForms!AL104)</f>
        <v>0</v>
      </c>
      <c r="C104" s="59">
        <f>SUM(RegForms!P104:Q104,RegForms!U104)</f>
        <v>0</v>
      </c>
      <c r="D104" s="61">
        <f>SUM(RegForms!P104:Q104,RegForms!W104,RegForms!AM104)</f>
        <v>1</v>
      </c>
      <c r="E104" s="61">
        <f>SUM(RegForms!P104:S104,RegForms!X104,RegForms!AO104)</f>
        <v>0</v>
      </c>
      <c r="F104" s="59">
        <f>SUM(RegForms!P104:S104,RegForms!Y104)</f>
        <v>0</v>
      </c>
      <c r="G104" s="61">
        <f>SUM(RegForms!P104:S104,RegForms!AA104,RegForms!AQ104)</f>
        <v>0</v>
      </c>
      <c r="H104" s="61">
        <f>SUM(RegForms!P104:S104,RegForms!AB104,RegForms!AR104)</f>
        <v>0</v>
      </c>
      <c r="I104" s="59">
        <f>SUM(RegForms!P104:S104,RegForms!AC104)</f>
        <v>0</v>
      </c>
      <c r="J104" s="61">
        <f>SUM(RegForms!P104:S104,RegForms!AE104,RegForms!AT104)</f>
        <v>0</v>
      </c>
      <c r="K104" s="61">
        <f>SUM(RegForms!P104:S104,RegForms!AF104,RegForms!AU104)</f>
        <v>0</v>
      </c>
      <c r="L104" s="59">
        <f>SUM(RegForms!P104:S104,RegForms!AG104)</f>
        <v>0</v>
      </c>
      <c r="M104" s="61">
        <f>SUM(RegForms!P104:S104,RegForms!AI104,RegForms!AW104)</f>
        <v>0</v>
      </c>
      <c r="N104" s="59">
        <f>IF(AND(RegForms!BC104=1,RegForms!BD104=0),1,0)</f>
        <v>0</v>
      </c>
      <c r="O104" s="60">
        <f>IF(AND(RegForms!BC104=0,RegForms!BD104=1),1,0)</f>
        <v>0</v>
      </c>
      <c r="P104" s="61">
        <f>IF(AND(RegForms!BC104=1,RegForms!BD104=1),1,0)</f>
        <v>0</v>
      </c>
      <c r="Q104" s="21">
        <f>RegForms!BE104</f>
        <v>0</v>
      </c>
      <c r="R104" s="13" t="b">
        <f t="shared" si="7"/>
        <v>0</v>
      </c>
    </row>
    <row r="105" spans="1:18">
      <c r="A105" t="str">
        <f>RegForms!B105</f>
        <v>Natali Allen</v>
      </c>
      <c r="B105" s="98">
        <f>SUM(RegForms!P105:Q105,RegForms!T105,RegForms!AL105)</f>
        <v>0</v>
      </c>
      <c r="C105" s="59">
        <f>SUM(RegForms!P105:Q105,RegForms!U105)</f>
        <v>0</v>
      </c>
      <c r="D105" s="61">
        <f>SUM(RegForms!P105:Q105,RegForms!W105,RegForms!AM105)</f>
        <v>1</v>
      </c>
      <c r="E105" s="61">
        <f>SUM(RegForms!P105:S105,RegForms!X105,RegForms!AO105)</f>
        <v>0</v>
      </c>
      <c r="F105" s="59">
        <f>SUM(RegForms!P105:S105,RegForms!Y105)</f>
        <v>0</v>
      </c>
      <c r="G105" s="61">
        <f>SUM(RegForms!P105:S105,RegForms!AA105,RegForms!AQ105)</f>
        <v>0</v>
      </c>
      <c r="H105" s="61">
        <f>SUM(RegForms!P105:S105,RegForms!AB105,RegForms!AR105)</f>
        <v>0</v>
      </c>
      <c r="I105" s="59">
        <f>SUM(RegForms!P105:S105,RegForms!AC105)</f>
        <v>0</v>
      </c>
      <c r="J105" s="61">
        <f>SUM(RegForms!P105:S105,RegForms!AE105,RegForms!AT105)</f>
        <v>0</v>
      </c>
      <c r="K105" s="61">
        <f>SUM(RegForms!P105:S105,RegForms!AF105,RegForms!AU105)</f>
        <v>0</v>
      </c>
      <c r="L105" s="59">
        <f>SUM(RegForms!P105:S105,RegForms!AG105)</f>
        <v>0</v>
      </c>
      <c r="M105" s="61">
        <f>SUM(RegForms!P105:S105,RegForms!AI105,RegForms!AW105)</f>
        <v>0</v>
      </c>
      <c r="N105" s="59">
        <f>IF(AND(RegForms!BC105=1,RegForms!BD105=0),1,0)</f>
        <v>0</v>
      </c>
      <c r="O105" s="60">
        <f>IF(AND(RegForms!BC105=0,RegForms!BD105=1),1,0)</f>
        <v>0</v>
      </c>
      <c r="P105" s="61">
        <f>IF(AND(RegForms!BC105=1,RegForms!BD105=1),1,0)</f>
        <v>0</v>
      </c>
      <c r="Q105" s="21">
        <f>RegForms!BE105</f>
        <v>0</v>
      </c>
      <c r="R105" s="13" t="b">
        <f t="shared" si="7"/>
        <v>0</v>
      </c>
    </row>
    <row r="106" spans="1:18">
      <c r="A106" t="str">
        <f>RegForms!B106</f>
        <v>Orlanda Endicott</v>
      </c>
      <c r="B106" s="98">
        <f>SUM(RegForms!P106:Q106,RegForms!T106,RegForms!AL106)</f>
        <v>1</v>
      </c>
      <c r="C106" s="59">
        <f>SUM(RegForms!P106:Q106,RegForms!U106)</f>
        <v>1</v>
      </c>
      <c r="D106" s="61">
        <f>SUM(RegForms!P106:Q106,RegForms!W106,RegForms!AM106)</f>
        <v>1</v>
      </c>
      <c r="E106" s="61">
        <f>SUM(RegForms!P106:S106,RegForms!X106,RegForms!AO106)</f>
        <v>1</v>
      </c>
      <c r="F106" s="59">
        <f>SUM(RegForms!P106:S106,RegForms!Y106)</f>
        <v>1</v>
      </c>
      <c r="G106" s="61">
        <f>SUM(RegForms!P106:S106,RegForms!AA106,RegForms!AQ106)</f>
        <v>0</v>
      </c>
      <c r="H106" s="61">
        <f>SUM(RegForms!P106:S106,RegForms!AB106,RegForms!AR106)</f>
        <v>0</v>
      </c>
      <c r="I106" s="59">
        <f>SUM(RegForms!P106:S106,RegForms!AC106)</f>
        <v>0</v>
      </c>
      <c r="J106" s="61">
        <f>SUM(RegForms!P106:S106,RegForms!AE106,RegForms!AT106)</f>
        <v>0</v>
      </c>
      <c r="K106" s="61">
        <f>SUM(RegForms!P106:S106,RegForms!AF106,RegForms!AU106)</f>
        <v>0</v>
      </c>
      <c r="L106" s="59">
        <f>SUM(RegForms!P106:S106,RegForms!AG106)</f>
        <v>0</v>
      </c>
      <c r="M106" s="61">
        <f>SUM(RegForms!P106:S106,RegForms!AI106,RegForms!AW106)</f>
        <v>0</v>
      </c>
      <c r="N106" s="59">
        <f>IF(AND(RegForms!BC106=1,RegForms!BD106=0),1,0)</f>
        <v>0</v>
      </c>
      <c r="O106" s="60">
        <f>IF(AND(RegForms!BC106=0,RegForms!BD106=1),1,0)</f>
        <v>0</v>
      </c>
      <c r="P106" s="61">
        <f>IF(AND(RegForms!BC106=1,RegForms!BD106=1),1,0)</f>
        <v>0</v>
      </c>
      <c r="Q106" s="13"/>
      <c r="R106" s="13"/>
    </row>
    <row r="107" spans="1:18">
      <c r="A107" t="str">
        <f>RegForms!B107</f>
        <v>Widge Rowden</v>
      </c>
      <c r="B107" s="98">
        <f>SUM(RegForms!P107:Q107,RegForms!T107,RegForms!AL107)</f>
        <v>1</v>
      </c>
      <c r="C107" s="59">
        <f>SUM(RegForms!P107:Q107,RegForms!U107)</f>
        <v>1</v>
      </c>
      <c r="D107" s="61">
        <f>SUM(RegForms!P107:Q107,RegForms!W107,RegForms!AM107)</f>
        <v>1</v>
      </c>
      <c r="E107" s="61">
        <f>SUM(RegForms!P107:S107,RegForms!X107,RegForms!AO107)</f>
        <v>1</v>
      </c>
      <c r="F107" s="59">
        <f>SUM(RegForms!P107:S107,RegForms!Y107)</f>
        <v>1</v>
      </c>
      <c r="G107" s="61">
        <f>SUM(RegForms!P107:S107,RegForms!AA107,RegForms!AQ107)</f>
        <v>0</v>
      </c>
      <c r="H107" s="61">
        <f>SUM(RegForms!P107:S107,RegForms!AB107,RegForms!AR107)</f>
        <v>0</v>
      </c>
      <c r="I107" s="59">
        <f>SUM(RegForms!P107:S107,RegForms!AC107)</f>
        <v>0</v>
      </c>
      <c r="J107" s="61">
        <f>SUM(RegForms!P107:S107,RegForms!AE107,RegForms!AT107)</f>
        <v>0</v>
      </c>
      <c r="K107" s="61">
        <f>SUM(RegForms!P107:S107,RegForms!AF107,RegForms!AU107)</f>
        <v>0</v>
      </c>
      <c r="L107" s="59">
        <f>SUM(RegForms!P107:S107,RegForms!AG107)</f>
        <v>0</v>
      </c>
      <c r="M107" s="61">
        <f>SUM(RegForms!P107:S107,RegForms!AI107,RegForms!AW107)</f>
        <v>0</v>
      </c>
      <c r="N107" s="59">
        <f>IF(AND(RegForms!BC107=1,RegForms!BD107=0),1,0)</f>
        <v>0</v>
      </c>
      <c r="O107" s="60">
        <f>IF(AND(RegForms!BC107=0,RegForms!BD107=1),1,0)</f>
        <v>0</v>
      </c>
      <c r="P107" s="61">
        <f>IF(AND(RegForms!BC107=1,RegForms!BD107=1),1,0)</f>
        <v>0</v>
      </c>
      <c r="Q107" s="13"/>
      <c r="R107" s="13"/>
    </row>
    <row r="108" spans="1:18">
      <c r="A108" t="str">
        <f>RegForms!B108</f>
        <v>Brian McNamara</v>
      </c>
      <c r="B108" s="98">
        <f>SUM(RegForms!P108:Q108,RegForms!T108,RegForms!AL108)</f>
        <v>0</v>
      </c>
      <c r="C108" s="59">
        <f>SUM(RegForms!P108:Q108,RegForms!U108)</f>
        <v>0</v>
      </c>
      <c r="D108" s="61">
        <f>SUM(RegForms!P108:Q108,RegForms!W108,RegForms!AM108)</f>
        <v>1</v>
      </c>
      <c r="E108" s="61">
        <f>SUM(RegForms!P108:S108,RegForms!X108,RegForms!AO108)</f>
        <v>1</v>
      </c>
      <c r="F108" s="59">
        <f>SUM(RegForms!P108:S108,RegForms!Y108)</f>
        <v>1</v>
      </c>
      <c r="G108" s="61">
        <f>SUM(RegForms!P108:S108,RegForms!AA108,RegForms!AQ108)</f>
        <v>1</v>
      </c>
      <c r="H108" s="61">
        <f>SUM(RegForms!P108:S108,RegForms!AB108,RegForms!AR108)</f>
        <v>1</v>
      </c>
      <c r="I108" s="59">
        <f>SUM(RegForms!P108:S108,RegForms!AC108)</f>
        <v>1</v>
      </c>
      <c r="J108" s="61">
        <f>SUM(RegForms!P108:S108,RegForms!AE108,RegForms!AT108)</f>
        <v>1</v>
      </c>
      <c r="K108" s="61">
        <f>SUM(RegForms!P108:S108,RegForms!AF108,RegForms!AU108)</f>
        <v>1</v>
      </c>
      <c r="L108" s="59">
        <f>SUM(RegForms!P108:S108,RegForms!AG108)</f>
        <v>1</v>
      </c>
      <c r="M108" s="61">
        <f>SUM(RegForms!P108:S108,RegForms!AI108,RegForms!AW108)</f>
        <v>0</v>
      </c>
      <c r="N108" s="59">
        <f>IF(AND(RegForms!BC108=1,RegForms!BD108=0),1,0)</f>
        <v>0</v>
      </c>
      <c r="O108" s="60">
        <f>IF(AND(RegForms!BC108=0,RegForms!BD108=1),1,0)</f>
        <v>0</v>
      </c>
      <c r="P108" s="61">
        <f>IF(AND(RegForms!BC108=1,RegForms!BD108=1),1,0)</f>
        <v>0</v>
      </c>
      <c r="Q108" s="13"/>
      <c r="R108" s="13"/>
    </row>
    <row r="109" spans="1:18">
      <c r="A109" t="str">
        <f>RegForms!B109</f>
        <v>Annabel Taylor</v>
      </c>
      <c r="B109" s="98">
        <f>SUM(RegForms!P109:Q109,RegForms!T109,RegForms!AL109)</f>
        <v>1</v>
      </c>
      <c r="C109" s="59">
        <f>SUM(RegForms!P109:Q109,RegForms!U109)</f>
        <v>1</v>
      </c>
      <c r="D109" s="61">
        <f>SUM(RegForms!P109:Q109,RegForms!W109,RegForms!AM109)</f>
        <v>1</v>
      </c>
      <c r="E109" s="61">
        <f>SUM(RegForms!P109:S109,RegForms!X109,RegForms!AO109)</f>
        <v>1</v>
      </c>
      <c r="F109" s="59">
        <f>SUM(RegForms!P109:S109,RegForms!Y109)</f>
        <v>1</v>
      </c>
      <c r="G109" s="61">
        <f>SUM(RegForms!P109:S109,RegForms!AA109,RegForms!AQ109)</f>
        <v>1</v>
      </c>
      <c r="H109" s="61">
        <f>SUM(RegForms!P109:S109,RegForms!AB109,RegForms!AR109)</f>
        <v>1</v>
      </c>
      <c r="I109" s="59">
        <f>SUM(RegForms!P109:S109,RegForms!AC109)</f>
        <v>1</v>
      </c>
      <c r="J109" s="61">
        <f>SUM(RegForms!P109:S109,RegForms!AE109,RegForms!AT109)</f>
        <v>1</v>
      </c>
      <c r="K109" s="61">
        <f>SUM(RegForms!P109:S109,RegForms!AF109,RegForms!AU109)</f>
        <v>1</v>
      </c>
      <c r="L109" s="59">
        <f>SUM(RegForms!P109:S109,RegForms!AG109)</f>
        <v>1</v>
      </c>
      <c r="M109" s="61">
        <f>SUM(RegForms!P109:S109,RegForms!AI109,RegForms!AW109)</f>
        <v>1</v>
      </c>
      <c r="N109" s="59">
        <f>IF(AND(RegForms!BC109=1,RegForms!BD109=0),1,0)</f>
        <v>0</v>
      </c>
      <c r="O109" s="60">
        <f>IF(AND(RegForms!BC109=0,RegForms!BD109=1),1,0)</f>
        <v>0</v>
      </c>
      <c r="P109" s="61">
        <f>IF(AND(RegForms!BC109=1,RegForms!BD109=1),1,0)</f>
        <v>0</v>
      </c>
      <c r="Q109" s="13"/>
      <c r="R109" s="13"/>
    </row>
    <row r="110" spans="1:18">
      <c r="A110">
        <f>RegForms!B110</f>
        <v>0</v>
      </c>
      <c r="B110" s="98">
        <f>SUM(RegForms!P110:Q110,RegForms!T110,RegForms!AL110)</f>
        <v>0</v>
      </c>
      <c r="C110" s="59">
        <f>SUM(RegForms!P110:Q110,RegForms!U110)</f>
        <v>0</v>
      </c>
      <c r="D110" s="61">
        <f>SUM(RegForms!P110:Q110,RegForms!W110,RegForms!AM110)</f>
        <v>0</v>
      </c>
      <c r="E110" s="61">
        <f>SUM(RegForms!P110:S110,RegForms!X110,RegForms!AO110)</f>
        <v>0</v>
      </c>
      <c r="F110" s="59">
        <f>SUM(RegForms!P110:S110,RegForms!Y110)</f>
        <v>0</v>
      </c>
      <c r="G110" s="61">
        <f>SUM(RegForms!P110:S110,RegForms!AA110,RegForms!AQ110)</f>
        <v>0</v>
      </c>
      <c r="H110" s="61">
        <f>SUM(RegForms!P110:S110,RegForms!AB110,RegForms!AR110)</f>
        <v>0</v>
      </c>
      <c r="I110" s="59">
        <f>SUM(RegForms!P110:S110,RegForms!AC110)</f>
        <v>0</v>
      </c>
      <c r="J110" s="61">
        <f>SUM(RegForms!P110:S110,RegForms!AE110,RegForms!AT110)</f>
        <v>0</v>
      </c>
      <c r="K110" s="61">
        <f>SUM(RegForms!P110:S110,RegForms!AF110,RegForms!AU110)</f>
        <v>0</v>
      </c>
      <c r="L110" s="59">
        <f>SUM(RegForms!P110:S110,RegForms!AG110)</f>
        <v>0</v>
      </c>
      <c r="M110" s="61">
        <f>SUM(RegForms!P110:S110,RegForms!AI110,RegForms!AW110)</f>
        <v>0</v>
      </c>
      <c r="N110" s="59">
        <f>IF(AND(RegForms!BC110=1,RegForms!BD110=0),1,0)</f>
        <v>0</v>
      </c>
      <c r="O110" s="60">
        <f>IF(AND(RegForms!BC110=0,RegForms!BD110=1),1,0)</f>
        <v>0</v>
      </c>
      <c r="P110" s="61">
        <f>IF(AND(RegForms!BC110=1,RegForms!BD110=1),1,0)</f>
        <v>0</v>
      </c>
      <c r="Q110" s="13"/>
      <c r="R110" s="13"/>
    </row>
    <row r="111" spans="1:18">
      <c r="A111">
        <f>RegForms!B111</f>
        <v>0</v>
      </c>
      <c r="B111" s="98">
        <f>SUM(RegForms!P111:Q111,RegForms!T111,RegForms!AL111)</f>
        <v>0</v>
      </c>
      <c r="C111" s="59">
        <f>SUM(RegForms!P111:Q111,RegForms!U111)</f>
        <v>0</v>
      </c>
      <c r="D111" s="61">
        <f>SUM(RegForms!P111:Q111,RegForms!W111,RegForms!AM111)</f>
        <v>0</v>
      </c>
      <c r="E111" s="61">
        <f>SUM(RegForms!P111:S111,RegForms!X111,RegForms!AO111)</f>
        <v>0</v>
      </c>
      <c r="F111" s="59">
        <f>SUM(RegForms!P111:S111,RegForms!Y111)</f>
        <v>0</v>
      </c>
      <c r="G111" s="61">
        <f>SUM(RegForms!P111:S111,RegForms!AA111,RegForms!AQ111)</f>
        <v>0</v>
      </c>
      <c r="H111" s="61">
        <f>SUM(RegForms!P111:S111,RegForms!AB111,RegForms!AR111)</f>
        <v>0</v>
      </c>
      <c r="I111" s="59">
        <f>SUM(RegForms!P111:S111,RegForms!AC111)</f>
        <v>0</v>
      </c>
      <c r="J111" s="61">
        <f>SUM(RegForms!P111:S111,RegForms!AE111,RegForms!AT111)</f>
        <v>0</v>
      </c>
      <c r="K111" s="61">
        <f>SUM(RegForms!P111:S111,RegForms!AF111,RegForms!AU111)</f>
        <v>0</v>
      </c>
      <c r="L111" s="59">
        <f>SUM(RegForms!P111:S111,RegForms!AG111)</f>
        <v>0</v>
      </c>
      <c r="M111" s="61">
        <f>SUM(RegForms!P111:S111,RegForms!AI111,RegForms!AW111)</f>
        <v>0</v>
      </c>
      <c r="N111" s="59">
        <f>IF(AND(RegForms!BC111=1,RegForms!BD111=0),1,0)</f>
        <v>0</v>
      </c>
      <c r="O111" s="60">
        <f>IF(AND(RegForms!BC111=0,RegForms!BD111=1),1,0)</f>
        <v>0</v>
      </c>
      <c r="P111" s="61">
        <f>IF(AND(RegForms!BC111=1,RegForms!BD111=1),1,0)</f>
        <v>0</v>
      </c>
      <c r="Q111" s="13"/>
      <c r="R111" s="13"/>
    </row>
    <row r="112" spans="1:18">
      <c r="A112" t="str">
        <f>RegForms!B112</f>
        <v>Vicki Tohill</v>
      </c>
      <c r="B112" s="98">
        <f>SUM(RegForms!P112:Q112,RegForms!T112,RegForms!AL112)</f>
        <v>1</v>
      </c>
      <c r="C112" s="59">
        <f>SUM(RegForms!P112:Q112,RegForms!U112)</f>
        <v>0</v>
      </c>
      <c r="D112" s="61">
        <f>SUM(RegForms!P112:Q112,RegForms!W112,RegForms!AM112)</f>
        <v>1</v>
      </c>
      <c r="E112" s="61">
        <f>SUM(RegForms!P112:S112,RegForms!X112,RegForms!AO112)</f>
        <v>0</v>
      </c>
      <c r="F112" s="59">
        <f>SUM(RegForms!P112:S112,RegForms!Y112)</f>
        <v>0</v>
      </c>
      <c r="G112" s="61">
        <f>SUM(RegForms!P112:S112,RegForms!AA112,RegForms!AQ112)</f>
        <v>0</v>
      </c>
      <c r="H112" s="61">
        <f>SUM(RegForms!P112:S112,RegForms!AB112,RegForms!AR112)</f>
        <v>0</v>
      </c>
      <c r="I112" s="59">
        <f>SUM(RegForms!P112:S112,RegForms!AC112)</f>
        <v>0</v>
      </c>
      <c r="J112" s="61">
        <f>SUM(RegForms!P112:S112,RegForms!AE112,RegForms!AT112)</f>
        <v>1</v>
      </c>
      <c r="K112" s="61">
        <f>SUM(RegForms!P112:S112,RegForms!AF112,RegForms!AU112)</f>
        <v>0</v>
      </c>
      <c r="L112" s="59">
        <f>SUM(RegForms!P112:S112,RegForms!AG112)</f>
        <v>0</v>
      </c>
      <c r="M112" s="61">
        <f>SUM(RegForms!P112:S112,RegForms!AI112,RegForms!AW112)</f>
        <v>1</v>
      </c>
      <c r="N112" s="59">
        <f>IF(AND(RegForms!BC112=1,RegForms!BD112=0),1,0)</f>
        <v>0</v>
      </c>
      <c r="O112" s="60">
        <f>IF(AND(RegForms!BC112=0,RegForms!BD112=1),1,0)</f>
        <v>0</v>
      </c>
      <c r="P112" s="61">
        <f>IF(AND(RegForms!BC112=1,RegForms!BD112=1),1,0)</f>
        <v>0</v>
      </c>
      <c r="Q112" s="13"/>
      <c r="R112" s="13"/>
    </row>
    <row r="113" spans="1:18">
      <c r="A113" t="str">
        <f>RegForms!B113</f>
        <v>Ruth Gaston</v>
      </c>
      <c r="B113" s="98">
        <f>SUM(RegForms!P113:Q113,RegForms!T113,RegForms!AL113)</f>
        <v>0</v>
      </c>
      <c r="C113" s="59">
        <f>SUM(RegForms!P113:Q113,RegForms!U113)</f>
        <v>0</v>
      </c>
      <c r="D113" s="61">
        <f>SUM(RegForms!P113:Q113,RegForms!W113,RegForms!AM113)</f>
        <v>0</v>
      </c>
      <c r="E113" s="61">
        <f>SUM(RegForms!P113:S113,RegForms!X113,RegForms!AO113)</f>
        <v>0</v>
      </c>
      <c r="F113" s="59">
        <f>SUM(RegForms!P113:S113,RegForms!Y113)</f>
        <v>0</v>
      </c>
      <c r="G113" s="61">
        <f>SUM(RegForms!P113:S113,RegForms!AA113,RegForms!AQ113)</f>
        <v>0</v>
      </c>
      <c r="H113" s="61">
        <f>SUM(RegForms!P113:S113,RegForms!AB113,RegForms!AR113)</f>
        <v>0</v>
      </c>
      <c r="I113" s="59">
        <f>SUM(RegForms!P113:S113,RegForms!AC113)</f>
        <v>0</v>
      </c>
      <c r="J113" s="61">
        <f>SUM(RegForms!P113:S113,RegForms!AE113,RegForms!AT113)</f>
        <v>0</v>
      </c>
      <c r="K113" s="61">
        <f>SUM(RegForms!P113:S113,RegForms!AF113,RegForms!AU113)</f>
        <v>0</v>
      </c>
      <c r="L113" s="59">
        <f>SUM(RegForms!P113:S113,RegForms!AG113)</f>
        <v>0</v>
      </c>
      <c r="M113" s="61">
        <f>SUM(RegForms!P113:S113,RegForms!AI113,RegForms!AW113)</f>
        <v>0</v>
      </c>
      <c r="N113" s="59">
        <f>IF(AND(RegForms!BC113=1,RegForms!BD113=0),1,0)</f>
        <v>0</v>
      </c>
      <c r="O113" s="60">
        <f>IF(AND(RegForms!BC113=0,RegForms!BD113=1),1,0)</f>
        <v>0</v>
      </c>
      <c r="P113" s="61">
        <f>IF(AND(RegForms!BC113=1,RegForms!BD113=1),1,0)</f>
        <v>0</v>
      </c>
      <c r="Q113" s="13"/>
      <c r="R113" s="13"/>
    </row>
    <row r="114" spans="1:18">
      <c r="A114">
        <f>RegForms!B114</f>
        <v>0</v>
      </c>
      <c r="B114" s="98">
        <f>SUM(RegForms!P114:Q114,RegForms!T114,RegForms!AL114)</f>
        <v>0</v>
      </c>
      <c r="C114" s="59">
        <f>SUM(RegForms!P114:Q114,RegForms!U114)</f>
        <v>0</v>
      </c>
      <c r="D114" s="61">
        <f>SUM(RegForms!P114:Q114,RegForms!W114,RegForms!AM114)</f>
        <v>0</v>
      </c>
      <c r="E114" s="61">
        <f>SUM(RegForms!P114:S114,RegForms!X114,RegForms!AO114)</f>
        <v>0</v>
      </c>
      <c r="F114" s="59">
        <f>SUM(RegForms!P114:S114,RegForms!Y114)</f>
        <v>0</v>
      </c>
      <c r="G114" s="61">
        <f>SUM(RegForms!P114:S114,RegForms!AA114,RegForms!AQ114)</f>
        <v>0</v>
      </c>
      <c r="H114" s="61">
        <f>SUM(RegForms!P114:S114,RegForms!AB114,RegForms!AR114)</f>
        <v>0</v>
      </c>
      <c r="I114" s="59">
        <f>SUM(RegForms!P114:S114,RegForms!AC114)</f>
        <v>0</v>
      </c>
      <c r="J114" s="61">
        <f>SUM(RegForms!P114:S114,RegForms!AE114,RegForms!AT114)</f>
        <v>0</v>
      </c>
      <c r="K114" s="61">
        <f>SUM(RegForms!P114:S114,RegForms!AF114,RegForms!AU114)</f>
        <v>0</v>
      </c>
      <c r="L114" s="59">
        <f>SUM(RegForms!P114:S114,RegForms!AG114)</f>
        <v>0</v>
      </c>
      <c r="M114" s="61">
        <f>SUM(RegForms!P114:S114,RegForms!AI114,RegForms!AW114)</f>
        <v>0</v>
      </c>
      <c r="N114" s="59">
        <f>IF(AND(RegForms!BC114=1,RegForms!BD114=0),1,0)</f>
        <v>0</v>
      </c>
      <c r="O114" s="60">
        <f>IF(AND(RegForms!BC114=0,RegForms!BD114=1),1,0)</f>
        <v>0</v>
      </c>
      <c r="P114" s="61">
        <f>IF(AND(RegForms!BC114=1,RegForms!BD114=1),1,0)</f>
        <v>0</v>
      </c>
      <c r="Q114" s="13"/>
      <c r="R114" s="13"/>
    </row>
    <row r="115" spans="1:18">
      <c r="A115">
        <f>RegForms!B115</f>
        <v>0</v>
      </c>
      <c r="B115" s="98">
        <f>SUM(RegForms!P115:Q115,RegForms!T115,RegForms!AL115)</f>
        <v>0</v>
      </c>
      <c r="C115" s="59">
        <f>SUM(RegForms!P115:Q115,RegForms!U115)</f>
        <v>0</v>
      </c>
      <c r="D115" s="61">
        <f>SUM(RegForms!P115:Q115,RegForms!W115,RegForms!AM115)</f>
        <v>0</v>
      </c>
      <c r="E115" s="61">
        <f>SUM(RegForms!P115:S115,RegForms!X115,RegForms!AO115)</f>
        <v>0</v>
      </c>
      <c r="F115" s="59">
        <f>SUM(RegForms!P115:S115,RegForms!Y115)</f>
        <v>0</v>
      </c>
      <c r="G115" s="61">
        <f>SUM(RegForms!P115:S115,RegForms!AA115,RegForms!AQ115)</f>
        <v>0</v>
      </c>
      <c r="H115" s="61">
        <f>SUM(RegForms!P115:S115,RegForms!AB115,RegForms!AR115)</f>
        <v>0</v>
      </c>
      <c r="I115" s="59">
        <f>SUM(RegForms!P115:S115,RegForms!AC115)</f>
        <v>0</v>
      </c>
      <c r="J115" s="61">
        <f>SUM(RegForms!P115:S115,RegForms!AE115,RegForms!AT115)</f>
        <v>0</v>
      </c>
      <c r="K115" s="61">
        <f>SUM(RegForms!P115:S115,RegForms!AF115,RegForms!AU115)</f>
        <v>0</v>
      </c>
      <c r="L115" s="59">
        <f>SUM(RegForms!P115:S115,RegForms!AG115)</f>
        <v>0</v>
      </c>
      <c r="M115" s="61">
        <f>SUM(RegForms!P115:S115,RegForms!AI115,RegForms!AW115)</f>
        <v>0</v>
      </c>
      <c r="N115" s="59">
        <f>IF(AND(RegForms!BC115=1,RegForms!BD115=0),1,0)</f>
        <v>0</v>
      </c>
      <c r="O115" s="60">
        <f>IF(AND(RegForms!BC115=0,RegForms!BD115=1),1,0)</f>
        <v>0</v>
      </c>
      <c r="P115" s="61">
        <f>IF(AND(RegForms!BC115=1,RegForms!BD115=1),1,0)</f>
        <v>0</v>
      </c>
      <c r="Q115" s="13"/>
      <c r="R115" s="13"/>
    </row>
    <row r="116" spans="1:18">
      <c r="B116" s="99"/>
      <c r="C116" s="100"/>
      <c r="D116" s="13"/>
      <c r="E116" s="13"/>
      <c r="F116" s="100"/>
      <c r="G116" s="13"/>
      <c r="H116" s="13"/>
      <c r="I116" s="100"/>
      <c r="J116" s="13"/>
      <c r="K116" s="13"/>
      <c r="L116" s="100"/>
      <c r="M116" s="13"/>
      <c r="N116" s="100"/>
      <c r="O116" s="13"/>
      <c r="P116" s="13"/>
      <c r="Q116" s="13"/>
      <c r="R116" s="13"/>
    </row>
    <row r="117" spans="1:18">
      <c r="B117" s="99"/>
      <c r="C117" s="100"/>
      <c r="D117" s="13"/>
      <c r="E117" s="13"/>
      <c r="F117" s="100"/>
      <c r="G117" s="13"/>
      <c r="H117" s="13"/>
      <c r="I117" s="100"/>
      <c r="J117" s="13"/>
      <c r="K117" s="13"/>
      <c r="L117" s="100"/>
      <c r="M117" s="13"/>
      <c r="N117" s="100"/>
      <c r="O117" s="13"/>
      <c r="P117" s="13"/>
      <c r="Q117" s="13"/>
      <c r="R117" s="13"/>
    </row>
    <row r="118" spans="1:18">
      <c r="B118" s="99"/>
      <c r="C118" s="100"/>
      <c r="D118" s="13"/>
      <c r="E118" s="13"/>
      <c r="F118" s="100"/>
      <c r="G118" s="13"/>
      <c r="H118" s="13"/>
      <c r="I118" s="100"/>
      <c r="J118" s="13"/>
      <c r="K118" s="13"/>
      <c r="L118" s="100"/>
      <c r="M118" s="13"/>
      <c r="N118" s="100"/>
      <c r="O118" s="13"/>
      <c r="P118" s="13"/>
      <c r="Q118" s="13"/>
      <c r="R118" s="13"/>
    </row>
  </sheetData>
  <autoFilter ref="A10:R115">
    <filterColumn colId="17"/>
  </autoFilter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M216"/>
  <sheetViews>
    <sheetView workbookViewId="0">
      <selection activeCell="C8" sqref="C8:F8"/>
    </sheetView>
  </sheetViews>
  <sheetFormatPr defaultRowHeight="15"/>
  <cols>
    <col min="1" max="1" width="16.7109375" customWidth="1"/>
    <col min="2" max="2" width="10.5703125" customWidth="1"/>
    <col min="7" max="7" width="12.5703125" customWidth="1"/>
    <col min="10" max="10" width="23.28515625" customWidth="1"/>
    <col min="11" max="11" width="22" style="109" customWidth="1"/>
    <col min="12" max="12" width="11.5703125" customWidth="1"/>
    <col min="13" max="13" width="12.140625" customWidth="1"/>
  </cols>
  <sheetData>
    <row r="1" spans="1:13" ht="21">
      <c r="A1" s="3" t="s">
        <v>92</v>
      </c>
    </row>
    <row r="3" spans="1:13">
      <c r="H3" s="61" t="s">
        <v>87</v>
      </c>
    </row>
    <row r="4" spans="1:13">
      <c r="A4" s="102" t="s">
        <v>88</v>
      </c>
      <c r="B4" s="103"/>
      <c r="C4" s="103">
        <f>SUMIF($H$11:$H$210,"="&amp;$H4,C$11:C$210)/2</f>
        <v>9</v>
      </c>
      <c r="D4" s="103">
        <f>SUMIF($H$11:$H$210,"="&amp;$H4,D$11:D$210)/2</f>
        <v>16.5</v>
      </c>
      <c r="E4" s="103">
        <f>SUMIF($H$11:$H$210,"="&amp;$H4,E$11:E$210)/2</f>
        <v>15.5</v>
      </c>
      <c r="F4" s="104">
        <f>SUMIF($H$11:$H$210,"="&amp;$H4,F$11:F$210)/2</f>
        <v>15.5</v>
      </c>
      <c r="H4" s="61">
        <v>2</v>
      </c>
    </row>
    <row r="5" spans="1:13">
      <c r="A5" s="105" t="s">
        <v>89</v>
      </c>
      <c r="B5" s="8"/>
      <c r="C5" s="8">
        <f t="shared" ref="C5:F6" si="0">SUMIF($H$11:$H$210,"="&amp;$H5,C$11:C$210)</f>
        <v>13</v>
      </c>
      <c r="D5" s="8">
        <f t="shared" si="0"/>
        <v>21</v>
      </c>
      <c r="E5" s="8">
        <f t="shared" si="0"/>
        <v>21</v>
      </c>
      <c r="F5" s="106">
        <f t="shared" si="0"/>
        <v>21</v>
      </c>
      <c r="H5" s="61">
        <v>1</v>
      </c>
    </row>
    <row r="6" spans="1:13">
      <c r="A6" s="107" t="s">
        <v>90</v>
      </c>
      <c r="B6" s="101"/>
      <c r="C6" s="101">
        <f t="shared" si="0"/>
        <v>2</v>
      </c>
      <c r="D6" s="101">
        <f t="shared" si="0"/>
        <v>7</v>
      </c>
      <c r="E6" s="101">
        <f t="shared" si="0"/>
        <v>7</v>
      </c>
      <c r="F6" s="108">
        <f t="shared" si="0"/>
        <v>8</v>
      </c>
      <c r="H6" s="61">
        <v>99</v>
      </c>
      <c r="I6" t="s">
        <v>647</v>
      </c>
    </row>
    <row r="7" spans="1:13">
      <c r="A7" s="66" t="s">
        <v>91</v>
      </c>
      <c r="B7" s="67"/>
      <c r="C7" s="67">
        <f>SUM(C4:C6)</f>
        <v>24</v>
      </c>
      <c r="D7" s="67">
        <f t="shared" ref="D7:F7" si="1">SUM(D4:D6)</f>
        <v>44.5</v>
      </c>
      <c r="E7" s="67">
        <f t="shared" si="1"/>
        <v>43.5</v>
      </c>
      <c r="F7" s="68">
        <f t="shared" si="1"/>
        <v>44.5</v>
      </c>
      <c r="G7" t="s">
        <v>646</v>
      </c>
      <c r="H7" s="61"/>
    </row>
    <row r="8" spans="1:13">
      <c r="A8" s="69" t="s">
        <v>68</v>
      </c>
      <c r="B8" s="70"/>
      <c r="C8" s="70">
        <f>SUM(C11:C210)</f>
        <v>33</v>
      </c>
      <c r="D8" s="70">
        <f t="shared" ref="D8:F8" si="2">SUM(D11:D210)</f>
        <v>61</v>
      </c>
      <c r="E8" s="70">
        <f t="shared" si="2"/>
        <v>59</v>
      </c>
      <c r="F8" s="71">
        <f t="shared" si="2"/>
        <v>60</v>
      </c>
      <c r="H8" s="61"/>
    </row>
    <row r="9" spans="1:13">
      <c r="H9" s="61"/>
    </row>
    <row r="10" spans="1:13">
      <c r="A10" t="s">
        <v>0</v>
      </c>
      <c r="B10" t="s">
        <v>69</v>
      </c>
      <c r="C10" t="s">
        <v>38</v>
      </c>
      <c r="D10" t="s">
        <v>19</v>
      </c>
      <c r="E10" t="s">
        <v>20</v>
      </c>
      <c r="F10" t="s">
        <v>22</v>
      </c>
      <c r="G10" t="s">
        <v>67</v>
      </c>
      <c r="H10" s="61" t="s">
        <v>87</v>
      </c>
      <c r="I10" t="s">
        <v>633</v>
      </c>
      <c r="J10" t="s">
        <v>53</v>
      </c>
      <c r="K10" s="109" t="s">
        <v>9</v>
      </c>
      <c r="L10" t="s">
        <v>657</v>
      </c>
      <c r="M10" t="s">
        <v>658</v>
      </c>
    </row>
    <row r="11" spans="1:13">
      <c r="A11" s="21" t="str">
        <f>RegForms!B11</f>
        <v>Anne Hall</v>
      </c>
      <c r="B11" s="21"/>
      <c r="C11" s="21">
        <f>IF(OR(RegForms!P11=1,RegForms!Q11=1,RegForms!U11=1),1,0)</f>
        <v>1</v>
      </c>
      <c r="D11" s="21">
        <f>IF(OR(RegForms!P11=1,RegForms!Q11=1,RegForms!R11=1,RegForms!S11=1,RegForms!Y11=1),1,0)</f>
        <v>1</v>
      </c>
      <c r="E11" s="21">
        <f>IF(OR(RegForms!P11=1,RegForms!Q11=1,RegForms!R11=1,RegForms!S11=1,RegForms!AC11=1),1,0)</f>
        <v>1</v>
      </c>
      <c r="F11" s="21">
        <f>IF(OR(RegForms!P11=1,RegForms!Q11=1,RegForms!R11=1,RegForms!S11=1,RegForms!AG11=1),1,0)</f>
        <v>1</v>
      </c>
      <c r="G11" s="21" t="str">
        <f>RegForms!AY11</f>
        <v>Alistair Hall</v>
      </c>
      <c r="H11" s="84">
        <f t="shared" ref="H11:H13" si="3">IF(G11="*",99,IF(UPPER(G11)="SINGLE",1,IF(G11=0,0,2)))</f>
        <v>2</v>
      </c>
      <c r="I11" s="21" t="b">
        <f>OR(C11,D11,E11,F11)</f>
        <v>1</v>
      </c>
      <c r="J11" s="21">
        <f>RegForms!AZ11</f>
        <v>0</v>
      </c>
      <c r="K11" s="109" t="str">
        <f>RegForms!F11</f>
        <v>ahall@inspire.net.nz</v>
      </c>
      <c r="L11" t="str">
        <f>RegForms!G11</f>
        <v>06 3571832</v>
      </c>
      <c r="M11" t="str">
        <f>RegForms!H11</f>
        <v>021 2049407</v>
      </c>
    </row>
    <row r="12" spans="1:13">
      <c r="A12" s="21" t="str">
        <f>RegForms!B12</f>
        <v>Alistair Hall</v>
      </c>
      <c r="B12" s="21"/>
      <c r="C12" s="21">
        <f>IF(OR(RegForms!P12=1,RegForms!Q12=1,RegForms!U12=1),1,0)</f>
        <v>1</v>
      </c>
      <c r="D12" s="21">
        <f>IF(OR(RegForms!P12=1,RegForms!Q12=1,RegForms!R12=1,RegForms!S12=1,RegForms!Y12=1),1,0)</f>
        <v>1</v>
      </c>
      <c r="E12" s="21">
        <f>IF(OR(RegForms!P12=1,RegForms!Q12=1,RegForms!R12=1,RegForms!S12=1,RegForms!AC12=1),1,0)</f>
        <v>1</v>
      </c>
      <c r="F12" s="21">
        <f>IF(OR(RegForms!P12=1,RegForms!Q12=1,RegForms!R12=1,RegForms!S12=1,RegForms!AG12=1),1,0)</f>
        <v>1</v>
      </c>
      <c r="G12" s="21" t="str">
        <f>RegForms!AY12</f>
        <v>Anne Hall</v>
      </c>
      <c r="H12" s="84">
        <f t="shared" si="3"/>
        <v>2</v>
      </c>
      <c r="I12" s="21" t="b">
        <f t="shared" ref="I12:I75" si="4">OR(C12,D12,E12,F12)</f>
        <v>1</v>
      </c>
      <c r="J12" s="21">
        <f>RegForms!AZ12</f>
        <v>0</v>
      </c>
      <c r="K12" s="109" t="str">
        <f>RegForms!F12</f>
        <v>ahall@inspire.net.nz</v>
      </c>
      <c r="L12" t="str">
        <f>RegForms!G12</f>
        <v>06 3571832</v>
      </c>
      <c r="M12" t="str">
        <f>RegForms!H12</f>
        <v>021 2049407</v>
      </c>
    </row>
    <row r="13" spans="1:13" ht="30">
      <c r="A13" s="21" t="str">
        <f>RegForms!B13</f>
        <v>Ruth Miller</v>
      </c>
      <c r="B13" s="21"/>
      <c r="C13" s="21">
        <f>IF(OR(RegForms!P13=1,RegForms!Q13=1,RegForms!U13=1),1,0)</f>
        <v>1</v>
      </c>
      <c r="D13" s="21">
        <f>IF(OR(RegForms!P13=1,RegForms!Q13=1,RegForms!R13=1,RegForms!S13=1,RegForms!Y13=1),1,0)</f>
        <v>1</v>
      </c>
      <c r="E13" s="21">
        <f>IF(OR(RegForms!P13=1,RegForms!Q13=1,RegForms!R13=1,RegForms!S13=1,RegForms!AC13=1),1,0)</f>
        <v>1</v>
      </c>
      <c r="F13" s="21">
        <f>IF(OR(RegForms!P13=1,RegForms!Q13=1,RegForms!R13=1,RegForms!S13=1,RegForms!AG13=1),1,0)</f>
        <v>1</v>
      </c>
      <c r="G13" s="21" t="str">
        <f>RegForms!AY13</f>
        <v>Single</v>
      </c>
      <c r="H13" s="84">
        <f t="shared" si="3"/>
        <v>1</v>
      </c>
      <c r="I13" s="21" t="b">
        <f t="shared" si="4"/>
        <v>1</v>
      </c>
      <c r="J13" s="21">
        <f>RegForms!AZ13</f>
        <v>0</v>
      </c>
      <c r="K13" s="109" t="str">
        <f>RegForms!F13</f>
        <v>nzruthmiller@gmail.com</v>
      </c>
      <c r="L13" t="str">
        <f>RegForms!G13</f>
        <v>04 4795853</v>
      </c>
      <c r="M13" t="str">
        <f>RegForms!H13</f>
        <v>022 6921957</v>
      </c>
    </row>
    <row r="14" spans="1:13" ht="30">
      <c r="A14" s="21" t="str">
        <f>RegForms!B14</f>
        <v>Brian Curtis</v>
      </c>
      <c r="B14" s="21"/>
      <c r="C14" s="21">
        <f>IF(OR(RegForms!P14=1,RegForms!Q14=1,RegForms!U14=1),1,0)</f>
        <v>0</v>
      </c>
      <c r="D14" s="21">
        <f>IF(OR(RegForms!P14=1,RegForms!Q14=1,RegForms!R14=1,RegForms!S14=1,RegForms!Y14=1),1,0)</f>
        <v>1</v>
      </c>
      <c r="E14" s="21">
        <f>IF(OR(RegForms!P14=1,RegForms!Q14=1,RegForms!R14=1,RegForms!S14=1,RegForms!AC14=1),1,0)</f>
        <v>1</v>
      </c>
      <c r="F14" s="21">
        <f>IF(OR(RegForms!P14=1,RegForms!Q14=1,RegForms!R14=1,RegForms!S14=1,RegForms!AG14=1),1,0)</f>
        <v>1</v>
      </c>
      <c r="G14" s="21" t="str">
        <f>RegForms!AY14</f>
        <v>*</v>
      </c>
      <c r="H14" s="84">
        <f>IF(G14="*",99,IF(UPPER(G14)="SINGLE",1,IF(G14=0,0,2)))</f>
        <v>99</v>
      </c>
      <c r="I14" s="21" t="b">
        <f t="shared" si="4"/>
        <v>1</v>
      </c>
      <c r="J14" s="21">
        <f>RegForms!AZ14</f>
        <v>0</v>
      </c>
      <c r="K14" s="109" t="str">
        <f>RegForms!F14</f>
        <v>briancurtis@inet.net.nz</v>
      </c>
      <c r="L14" t="str">
        <f>RegForms!G14</f>
        <v>03 3427500</v>
      </c>
      <c r="M14">
        <f>RegForms!H14</f>
        <v>0</v>
      </c>
    </row>
    <row r="15" spans="1:13">
      <c r="A15" s="21" t="str">
        <f>RegForms!B15</f>
        <v>Susan Hamel</v>
      </c>
      <c r="B15" s="21"/>
      <c r="C15" s="21">
        <f>IF(OR(RegForms!P15=1,RegForms!Q15=1,RegForms!U15=1),1,0)</f>
        <v>1</v>
      </c>
      <c r="D15" s="21">
        <f>IF(OR(RegForms!P15=1,RegForms!Q15=1,RegForms!R15=1,RegForms!S15=1,RegForms!Y15=1),1,0)</f>
        <v>1</v>
      </c>
      <c r="E15" s="21">
        <f>IF(OR(RegForms!P15=1,RegForms!Q15=1,RegForms!R15=1,RegForms!S15=1,RegForms!AC15=1),1,0)</f>
        <v>1</v>
      </c>
      <c r="F15" s="21">
        <f>IF(OR(RegForms!P15=1,RegForms!Q15=1,RegForms!R15=1,RegForms!S15=1,RegForms!AG15=1),1,0)</f>
        <v>1</v>
      </c>
      <c r="G15" s="21" t="str">
        <f>RegForms!AY15</f>
        <v>Single</v>
      </c>
      <c r="H15" s="84">
        <f t="shared" ref="H15:H25" si="5">IF(G15="*",99,IF(UPPER(G15)="SINGLE",1,IF(G15=0,0,2)))</f>
        <v>1</v>
      </c>
      <c r="I15" s="21" t="b">
        <f t="shared" si="4"/>
        <v>1</v>
      </c>
      <c r="J15" s="21">
        <f>RegForms!AZ15</f>
        <v>0</v>
      </c>
      <c r="K15" s="109" t="str">
        <f>RegForms!F15</f>
        <v>sfh1959@gmail.com</v>
      </c>
      <c r="L15" t="str">
        <f>RegForms!G15</f>
        <v>03 4764934</v>
      </c>
      <c r="M15" t="str">
        <f>RegForms!H15</f>
        <v>022 6578303</v>
      </c>
    </row>
    <row r="16" spans="1:13" ht="30">
      <c r="A16" s="21" t="str">
        <f>RegForms!B16</f>
        <v>Anne Potaka</v>
      </c>
      <c r="B16" s="21"/>
      <c r="C16" s="21">
        <f>IF(OR(RegForms!P16=1,RegForms!Q16=1,RegForms!U16=1),1,0)</f>
        <v>1</v>
      </c>
      <c r="D16" s="21">
        <f>IF(OR(RegForms!P16=1,RegForms!Q16=1,RegForms!R16=1,RegForms!S16=1,RegForms!Y16=1),1,0)</f>
        <v>1</v>
      </c>
      <c r="E16" s="21">
        <f>IF(OR(RegForms!P16=1,RegForms!Q16=1,RegForms!R16=1,RegForms!S16=1,RegForms!AC16=1),1,0)</f>
        <v>1</v>
      </c>
      <c r="F16" s="21">
        <f>IF(OR(RegForms!P16=1,RegForms!Q16=1,RegForms!R16=1,RegForms!S16=1,RegForms!AG16=1),1,0)</f>
        <v>1</v>
      </c>
      <c r="G16" s="21" t="str">
        <f>RegForms!AY16</f>
        <v>Single</v>
      </c>
      <c r="H16" s="84">
        <f t="shared" si="5"/>
        <v>1</v>
      </c>
      <c r="I16" s="21" t="b">
        <f t="shared" si="4"/>
        <v>1</v>
      </c>
      <c r="J16" s="21">
        <f>RegForms!AZ16</f>
        <v>0</v>
      </c>
      <c r="K16" s="109" t="str">
        <f>RegForms!F16</f>
        <v>anne.potaka@gmail.com</v>
      </c>
      <c r="L16" t="str">
        <f>RegForms!G16</f>
        <v>03 5257296</v>
      </c>
      <c r="M16" t="str">
        <f>RegForms!H16</f>
        <v>021 02770738</v>
      </c>
    </row>
    <row r="17" spans="1:13">
      <c r="A17" s="21" t="str">
        <f>RegForms!B17</f>
        <v>Murray Short</v>
      </c>
      <c r="B17" s="21"/>
      <c r="C17" s="21">
        <f>IF(OR(RegForms!P17=1,RegForms!Q17=1,RegForms!U17=1),1,0)</f>
        <v>1</v>
      </c>
      <c r="D17" s="21">
        <f>IF(OR(RegForms!P17=1,RegForms!Q17=1,RegForms!R17=1,RegForms!S17=1,RegForms!Y17=1),1,0)</f>
        <v>1</v>
      </c>
      <c r="E17" s="21">
        <f>IF(OR(RegForms!P17=1,RegForms!Q17=1,RegForms!R17=1,RegForms!S17=1,RegForms!AC17=1),1,0)</f>
        <v>1</v>
      </c>
      <c r="F17" s="21">
        <f>IF(OR(RegForms!P17=1,RegForms!Q17=1,RegForms!R17=1,RegForms!S17=1,RegForms!AG17=1),1,0)</f>
        <v>1</v>
      </c>
      <c r="G17" s="21" t="str">
        <f>RegForms!AY17</f>
        <v>Niwa Short</v>
      </c>
      <c r="H17" s="84">
        <f t="shared" si="5"/>
        <v>2</v>
      </c>
      <c r="I17" s="21" t="b">
        <f t="shared" si="4"/>
        <v>1</v>
      </c>
      <c r="J17" s="21">
        <f>RegForms!AZ17</f>
        <v>0</v>
      </c>
      <c r="K17" s="109" t="str">
        <f>RegForms!F17</f>
        <v>mandns@xtra.co.nz</v>
      </c>
      <c r="L17" t="str">
        <f>RegForms!G17</f>
        <v>04 2376780</v>
      </c>
      <c r="M17" t="str">
        <f>RegForms!H17</f>
        <v>027 4367454</v>
      </c>
    </row>
    <row r="18" spans="1:13">
      <c r="A18" s="21" t="str">
        <f>RegForms!B18</f>
        <v>Niwa Short</v>
      </c>
      <c r="B18" s="21"/>
      <c r="C18" s="21">
        <f>IF(OR(RegForms!P18=1,RegForms!Q18=1,RegForms!U18=1),1,0)</f>
        <v>1</v>
      </c>
      <c r="D18" s="21">
        <f>IF(OR(RegForms!P18=1,RegForms!Q18=1,RegForms!R18=1,RegForms!S18=1,RegForms!Y18=1),1,0)</f>
        <v>1</v>
      </c>
      <c r="E18" s="21">
        <f>IF(OR(RegForms!P18=1,RegForms!Q18=1,RegForms!R18=1,RegForms!S18=1,RegForms!AC18=1),1,0)</f>
        <v>1</v>
      </c>
      <c r="F18" s="21">
        <f>IF(OR(RegForms!P18=1,RegForms!Q18=1,RegForms!R18=1,RegForms!S18=1,RegForms!AG18=1),1,0)</f>
        <v>1</v>
      </c>
      <c r="G18" s="21" t="str">
        <f>RegForms!AY18</f>
        <v>Murray Short</v>
      </c>
      <c r="H18" s="84">
        <f t="shared" si="5"/>
        <v>2</v>
      </c>
      <c r="I18" s="21" t="b">
        <f t="shared" si="4"/>
        <v>1</v>
      </c>
      <c r="J18" s="21">
        <f>RegForms!AZ18</f>
        <v>0</v>
      </c>
      <c r="K18" s="109" t="str">
        <f>RegForms!F18</f>
        <v>mandns@xtra.co.nz</v>
      </c>
      <c r="L18" t="str">
        <f>RegForms!G18</f>
        <v>04 2376780</v>
      </c>
      <c r="M18">
        <f>RegForms!H18</f>
        <v>0</v>
      </c>
    </row>
    <row r="19" spans="1:13">
      <c r="A19" s="21" t="str">
        <f>RegForms!B19</f>
        <v>Viola Palmer</v>
      </c>
      <c r="B19" s="21"/>
      <c r="C19" s="21">
        <f>IF(OR(RegForms!P19=1,RegForms!Q19=1,RegForms!U19=1),1,0)</f>
        <v>0</v>
      </c>
      <c r="D19" s="21">
        <f>IF(OR(RegForms!P19=1,RegForms!Q19=1,RegForms!R19=1,RegForms!S19=1,RegForms!Y19=1),1,0)</f>
        <v>0</v>
      </c>
      <c r="E19" s="21">
        <f>IF(OR(RegForms!P19=1,RegForms!Q19=1,RegForms!R19=1,RegForms!S19=1,RegForms!AC19=1),1,0)</f>
        <v>0</v>
      </c>
      <c r="F19" s="21">
        <f>IF(OR(RegForms!P19=1,RegForms!Q19=1,RegForms!R19=1,RegForms!S19=1,RegForms!AG19=1),1,0)</f>
        <v>0</v>
      </c>
      <c r="G19" s="21">
        <f>RegForms!AY19</f>
        <v>0</v>
      </c>
      <c r="H19" s="84">
        <f t="shared" si="5"/>
        <v>0</v>
      </c>
      <c r="I19" s="21" t="b">
        <f t="shared" si="4"/>
        <v>0</v>
      </c>
      <c r="J19" s="21">
        <f>RegForms!AZ19</f>
        <v>0</v>
      </c>
      <c r="K19" t="str">
        <f>RegForms!F19</f>
        <v>phvcpalmer@gmail.com</v>
      </c>
      <c r="L19" t="str">
        <f>RegForms!G19</f>
        <v>04 2936639</v>
      </c>
      <c r="M19" t="str">
        <f>RegForms!H19</f>
        <v>022 1080053</v>
      </c>
    </row>
    <row r="20" spans="1:13" ht="30">
      <c r="A20" s="21" t="str">
        <f>RegForms!B20</f>
        <v>Vincent Wijeysingha</v>
      </c>
      <c r="B20" s="21"/>
      <c r="C20" s="21">
        <f>IF(OR(RegForms!P20=1,RegForms!Q20=1,RegForms!U20=1),1,0)</f>
        <v>0</v>
      </c>
      <c r="D20" s="21">
        <f>IF(OR(RegForms!P20=1,RegForms!Q20=1,RegForms!R20=1,RegForms!S20=1,RegForms!Y20=1),1,0)</f>
        <v>0</v>
      </c>
      <c r="E20" s="21">
        <f>IF(OR(RegForms!P20=1,RegForms!Q20=1,RegForms!R20=1,RegForms!S20=1,RegForms!AC20=1),1,0)</f>
        <v>0</v>
      </c>
      <c r="F20" s="21">
        <f>IF(OR(RegForms!P20=1,RegForms!Q20=1,RegForms!R20=1,RegForms!S20=1,RegForms!AG20=1),1,0)</f>
        <v>0</v>
      </c>
      <c r="G20" s="21">
        <f>RegForms!AY20</f>
        <v>0</v>
      </c>
      <c r="H20" s="84">
        <f t="shared" si="5"/>
        <v>0</v>
      </c>
      <c r="I20" s="21" t="b">
        <f t="shared" si="4"/>
        <v>0</v>
      </c>
      <c r="J20" s="21">
        <f>RegForms!AZ20</f>
        <v>0</v>
      </c>
      <c r="K20" t="str">
        <f>RegForms!F20</f>
        <v>vwijeysingha@gmail.com</v>
      </c>
      <c r="L20">
        <f>RegForms!G20</f>
        <v>0</v>
      </c>
      <c r="M20" t="str">
        <f>RegForms!H20</f>
        <v>021 0596611</v>
      </c>
    </row>
    <row r="21" spans="1:13" ht="30">
      <c r="A21" s="21" t="str">
        <f>RegForms!B21</f>
        <v>Jennie Searle</v>
      </c>
      <c r="B21" s="21"/>
      <c r="C21" s="21">
        <f>IF(OR(RegForms!P21=1,RegForms!Q21=1,RegForms!U21=1),1,0)</f>
        <v>0</v>
      </c>
      <c r="D21" s="21">
        <f>IF(OR(RegForms!P21=1,RegForms!Q21=1,RegForms!R21=1,RegForms!S21=1,RegForms!Y21=1),1,0)</f>
        <v>1</v>
      </c>
      <c r="E21" s="21">
        <f>IF(OR(RegForms!P21=1,RegForms!Q21=1,RegForms!R21=1,RegForms!S21=1,RegForms!AC21=1),1,0)</f>
        <v>1</v>
      </c>
      <c r="F21" s="21">
        <f>IF(OR(RegForms!P21=1,RegForms!Q21=1,RegForms!R21=1,RegForms!S21=1,RegForms!AG21=1),1,0)</f>
        <v>1</v>
      </c>
      <c r="G21" s="21" t="str">
        <f>RegForms!AY21</f>
        <v>Single</v>
      </c>
      <c r="H21" s="84">
        <f t="shared" si="5"/>
        <v>1</v>
      </c>
      <c r="I21" s="21" t="b">
        <f t="shared" si="4"/>
        <v>1</v>
      </c>
      <c r="J21" s="21">
        <f>RegForms!AZ21</f>
        <v>0</v>
      </c>
      <c r="K21" s="109" t="str">
        <f>RegForms!F21</f>
        <v>searle_jennie@yahoo.co.nz</v>
      </c>
      <c r="L21">
        <f>RegForms!G21</f>
        <v>0</v>
      </c>
      <c r="M21" t="str">
        <f>RegForms!H21</f>
        <v>021 0457247</v>
      </c>
    </row>
    <row r="22" spans="1:13" ht="30">
      <c r="A22" s="21" t="str">
        <f>RegForms!B22</f>
        <v>Alan Reynolds</v>
      </c>
      <c r="B22" s="21"/>
      <c r="C22" s="21">
        <f>IF(OR(RegForms!P22=1,RegForms!Q22=1,RegForms!U22=1),1,0)</f>
        <v>0</v>
      </c>
      <c r="D22" s="21">
        <f>IF(OR(RegForms!P22=1,RegForms!Q22=1,RegForms!R22=1,RegForms!S22=1,RegForms!Y22=1),1,0)</f>
        <v>1</v>
      </c>
      <c r="E22" s="21">
        <f>IF(OR(RegForms!P22=1,RegForms!Q22=1,RegForms!R22=1,RegForms!S22=1,RegForms!AC22=1),1,0)</f>
        <v>1</v>
      </c>
      <c r="F22" s="21">
        <f>IF(OR(RegForms!P22=1,RegForms!Q22=1,RegForms!R22=1,RegForms!S22=1,RegForms!AG22=1),1,0)</f>
        <v>1</v>
      </c>
      <c r="G22" s="21" t="str">
        <f>RegForms!AY22</f>
        <v>Sue Reynolds</v>
      </c>
      <c r="H22" s="84">
        <f t="shared" si="5"/>
        <v>2</v>
      </c>
      <c r="I22" s="21" t="b">
        <f t="shared" si="4"/>
        <v>1</v>
      </c>
      <c r="J22" s="21">
        <f>RegForms!AZ22</f>
        <v>0</v>
      </c>
      <c r="K22" s="109" t="str">
        <f>RegForms!F22</f>
        <v>ansreynolds@gmail.com</v>
      </c>
      <c r="L22" t="str">
        <f>RegForms!G22</f>
        <v>07 5433101</v>
      </c>
      <c r="M22" t="str">
        <f>RegForms!H22</f>
        <v>022 4933770</v>
      </c>
    </row>
    <row r="23" spans="1:13" ht="30">
      <c r="A23" s="21" t="str">
        <f>RegForms!B23</f>
        <v>Sue Reynolds</v>
      </c>
      <c r="B23" s="21"/>
      <c r="C23" s="21">
        <f>IF(OR(RegForms!P23=1,RegForms!Q23=1,RegForms!U23=1),1,0)</f>
        <v>0</v>
      </c>
      <c r="D23" s="21">
        <f>IF(OR(RegForms!P23=1,RegForms!Q23=1,RegForms!R23=1,RegForms!S23=1,RegForms!Y23=1),1,0)</f>
        <v>1</v>
      </c>
      <c r="E23" s="21">
        <f>IF(OR(RegForms!P23=1,RegForms!Q23=1,RegForms!R23=1,RegForms!S23=1,RegForms!AC23=1),1,0)</f>
        <v>1</v>
      </c>
      <c r="F23" s="21">
        <f>IF(OR(RegForms!P23=1,RegForms!Q23=1,RegForms!R23=1,RegForms!S23=1,RegForms!AG23=1),1,0)</f>
        <v>1</v>
      </c>
      <c r="G23" s="21" t="str">
        <f>RegForms!AY23</f>
        <v>Alan Reynolds</v>
      </c>
      <c r="H23" s="84">
        <f t="shared" si="5"/>
        <v>2</v>
      </c>
      <c r="I23" s="21" t="b">
        <f t="shared" si="4"/>
        <v>1</v>
      </c>
      <c r="J23" s="21">
        <f>RegForms!AZ23</f>
        <v>0</v>
      </c>
      <c r="K23" s="109" t="str">
        <f>RegForms!F23</f>
        <v>ansreynolds@gmail.com</v>
      </c>
      <c r="L23" t="str">
        <f>RegForms!G23</f>
        <v>07 5433101</v>
      </c>
      <c r="M23" t="str">
        <f>RegForms!H23</f>
        <v>022 4091419</v>
      </c>
    </row>
    <row r="24" spans="1:13">
      <c r="A24" s="21" t="str">
        <f>RegForms!B24</f>
        <v>Lesley Young</v>
      </c>
      <c r="B24" s="21"/>
      <c r="C24" s="21">
        <f>IF(OR(RegForms!P24=1,RegForms!Q24=1,RegForms!U24=1),1,0)</f>
        <v>1</v>
      </c>
      <c r="D24" s="21">
        <f>IF(OR(RegForms!P24=1,RegForms!Q24=1,RegForms!R24=1,RegForms!S24=1,RegForms!Y24=1),1,0)</f>
        <v>1</v>
      </c>
      <c r="E24" s="21">
        <f>IF(OR(RegForms!P24=1,RegForms!Q24=1,RegForms!R24=1,RegForms!S24=1,RegForms!AC24=1),1,0)</f>
        <v>1</v>
      </c>
      <c r="F24" s="21">
        <f>IF(OR(RegForms!P24=1,RegForms!Q24=1,RegForms!R24=1,RegForms!S24=1,RegForms!AG24=1),1,0)</f>
        <v>1</v>
      </c>
      <c r="G24" s="21" t="str">
        <f>RegForms!AY24</f>
        <v>Single</v>
      </c>
      <c r="H24" s="84">
        <f t="shared" si="5"/>
        <v>1</v>
      </c>
      <c r="I24" s="21" t="b">
        <f t="shared" si="4"/>
        <v>1</v>
      </c>
      <c r="J24" s="21">
        <f>RegForms!AZ24</f>
        <v>0</v>
      </c>
      <c r="K24" s="109" t="str">
        <f>RegForms!F24</f>
        <v>lesley.nz@gmail.com</v>
      </c>
      <c r="L24" t="str">
        <f>RegForms!G24</f>
        <v>09 8150558</v>
      </c>
      <c r="M24" t="str">
        <f>RegForms!H24</f>
        <v>021 2169645</v>
      </c>
    </row>
    <row r="25" spans="1:13" ht="30">
      <c r="A25" s="21" t="str">
        <f>RegForms!B25</f>
        <v>Alan Greenslade-Hibbert</v>
      </c>
      <c r="B25" s="21"/>
      <c r="C25" s="21">
        <f>IF(OR(RegForms!P25=1,RegForms!Q25=1,RegForms!U25=1),1,0)</f>
        <v>1</v>
      </c>
      <c r="D25" s="21">
        <f>IF(OR(RegForms!P25=1,RegForms!Q25=1,RegForms!R25=1,RegForms!S25=1,RegForms!Y25=1),1,0)</f>
        <v>1</v>
      </c>
      <c r="E25" s="21">
        <f>IF(OR(RegForms!P25=1,RegForms!Q25=1,RegForms!R25=1,RegForms!S25=1,RegForms!AC25=1),1,0)</f>
        <v>1</v>
      </c>
      <c r="F25" s="21">
        <f>IF(OR(RegForms!P25=1,RegForms!Q25=1,RegForms!R25=1,RegForms!S25=1,RegForms!AG25=1),1,0)</f>
        <v>1</v>
      </c>
      <c r="G25" s="21" t="str">
        <f>RegForms!AY25</f>
        <v>Single</v>
      </c>
      <c r="H25" s="84">
        <f t="shared" si="5"/>
        <v>1</v>
      </c>
      <c r="I25" s="21" t="b">
        <f t="shared" si="4"/>
        <v>1</v>
      </c>
      <c r="J25" s="21">
        <f>RegForms!AZ25</f>
        <v>0</v>
      </c>
      <c r="K25" s="109" t="str">
        <f>RegForms!F25</f>
        <v>a@alangh.plus.com</v>
      </c>
      <c r="L25">
        <f>RegForms!G25</f>
        <v>0</v>
      </c>
      <c r="M25" t="str">
        <f>RegForms!H25</f>
        <v>021 08390355</v>
      </c>
    </row>
    <row r="26" spans="1:13" ht="30">
      <c r="A26" s="21" t="str">
        <f>RegForms!B26</f>
        <v>Claire Gregory</v>
      </c>
      <c r="B26" s="21"/>
      <c r="C26" s="21">
        <f>IF(OR(RegForms!P26=1,RegForms!Q26=1,RegForms!U26=1),1,0)</f>
        <v>1</v>
      </c>
      <c r="D26" s="21">
        <f>IF(OR(RegForms!P26=1,RegForms!Q26=1,RegForms!R26=1,RegForms!S26=1,RegForms!Y26=1),1,0)</f>
        <v>1</v>
      </c>
      <c r="E26" s="21">
        <f>IF(OR(RegForms!P26=1,RegForms!Q26=1,RegForms!R26=1,RegForms!S26=1,RegForms!AC26=1),1,0)</f>
        <v>1</v>
      </c>
      <c r="F26" s="21">
        <f>IF(OR(RegForms!P26=1,RegForms!Q26=1,RegForms!R26=1,RegForms!S26=1,RegForms!AG26=1),1,0)</f>
        <v>1</v>
      </c>
      <c r="G26" s="21" t="str">
        <f>RegForms!AY26</f>
        <v>Linley Gregory</v>
      </c>
      <c r="H26" s="84">
        <f t="shared" ref="H26:H89" si="6">IF(G26="*",99,IF(UPPER(G26)="SINGLE",1,IF(G26=0,0,2)))</f>
        <v>2</v>
      </c>
      <c r="I26" s="21" t="b">
        <f t="shared" si="4"/>
        <v>1</v>
      </c>
      <c r="J26" s="21">
        <f>RegForms!AZ26</f>
        <v>0</v>
      </c>
      <c r="K26" s="109" t="str">
        <f>RegForms!F26</f>
        <v>lcg@pl.net</v>
      </c>
      <c r="L26" t="str">
        <f>RegForms!G26</f>
        <v>09 6388662</v>
      </c>
      <c r="M26">
        <f>RegForms!H26</f>
        <v>0</v>
      </c>
    </row>
    <row r="27" spans="1:13" ht="30">
      <c r="A27" s="21" t="str">
        <f>RegForms!B27</f>
        <v>Linley Gregory</v>
      </c>
      <c r="B27" s="21"/>
      <c r="C27" s="21">
        <f>IF(OR(RegForms!P27=1,RegForms!Q27=1,RegForms!U27=1),1,0)</f>
        <v>1</v>
      </c>
      <c r="D27" s="21">
        <f>IF(OR(RegForms!P27=1,RegForms!Q27=1,RegForms!R27=1,RegForms!S27=1,RegForms!Y27=1),1,0)</f>
        <v>1</v>
      </c>
      <c r="E27" s="21">
        <f>IF(OR(RegForms!P27=1,RegForms!Q27=1,RegForms!R27=1,RegForms!S27=1,RegForms!AC27=1),1,0)</f>
        <v>1</v>
      </c>
      <c r="F27" s="21">
        <f>IF(OR(RegForms!P27=1,RegForms!Q27=1,RegForms!R27=1,RegForms!S27=1,RegForms!AG27=1),1,0)</f>
        <v>1</v>
      </c>
      <c r="G27" s="21" t="str">
        <f>RegForms!AY27</f>
        <v>Claire Gregory</v>
      </c>
      <c r="H27" s="84">
        <f t="shared" si="6"/>
        <v>2</v>
      </c>
      <c r="I27" s="21" t="b">
        <f t="shared" si="4"/>
        <v>1</v>
      </c>
      <c r="J27" s="21">
        <f>RegForms!AZ27</f>
        <v>0</v>
      </c>
      <c r="K27" s="109" t="str">
        <f>RegForms!F27</f>
        <v>lcg@pl.net</v>
      </c>
      <c r="L27" t="str">
        <f>RegForms!G27</f>
        <v>09 6388662</v>
      </c>
      <c r="M27" t="str">
        <f>RegForms!H27</f>
        <v>027 9111972</v>
      </c>
    </row>
    <row r="28" spans="1:13" ht="30">
      <c r="A28" s="21" t="str">
        <f>RegForms!B28</f>
        <v>Susan Patrick</v>
      </c>
      <c r="B28" s="21"/>
      <c r="C28" s="21">
        <f>IF(OR(RegForms!P28=1,RegForms!Q28=1,RegForms!U28=1),1,0)</f>
        <v>1</v>
      </c>
      <c r="D28" s="21">
        <f>IF(OR(RegForms!P28=1,RegForms!Q28=1,RegForms!R28=1,RegForms!S28=1,RegForms!Y28=1),1,0)</f>
        <v>1</v>
      </c>
      <c r="E28" s="21">
        <f>IF(OR(RegForms!P28=1,RegForms!Q28=1,RegForms!R28=1,RegForms!S28=1,RegForms!AC28=1),1,0)</f>
        <v>1</v>
      </c>
      <c r="F28" s="21">
        <f>IF(OR(RegForms!P28=1,RegForms!Q28=1,RegForms!R28=1,RegForms!S28=1,RegForms!AG28=1),1,0)</f>
        <v>1</v>
      </c>
      <c r="G28" s="21" t="str">
        <f>RegForms!AY28</f>
        <v>Single</v>
      </c>
      <c r="H28" s="84">
        <f t="shared" si="6"/>
        <v>1</v>
      </c>
      <c r="I28" s="21" t="b">
        <f t="shared" si="4"/>
        <v>1</v>
      </c>
      <c r="J28" s="21">
        <f>RegForms!AZ28</f>
        <v>0</v>
      </c>
      <c r="K28" s="109" t="str">
        <f>RegForms!F28</f>
        <v>susan.patrick@xtra.co.nz</v>
      </c>
      <c r="L28" t="str">
        <f>RegForms!G28</f>
        <v>04 4992433</v>
      </c>
      <c r="M28" t="str">
        <f>RegForms!H28</f>
        <v>021 1640146</v>
      </c>
    </row>
    <row r="29" spans="1:13" ht="30">
      <c r="A29" s="21" t="str">
        <f>RegForms!B29</f>
        <v>David Minifie</v>
      </c>
      <c r="B29" s="21"/>
      <c r="C29" s="21">
        <f>IF(OR(RegForms!P29=1,RegForms!Q29=1,RegForms!U29=1),1,0)</f>
        <v>1</v>
      </c>
      <c r="D29" s="21">
        <f>IF(OR(RegForms!P29=1,RegForms!Q29=1,RegForms!R29=1,RegForms!S29=1,RegForms!Y29=1),1,0)</f>
        <v>1</v>
      </c>
      <c r="E29" s="21">
        <f>IF(OR(RegForms!P29=1,RegForms!Q29=1,RegForms!R29=1,RegForms!S29=1,RegForms!AC29=1),1,0)</f>
        <v>1</v>
      </c>
      <c r="F29" s="21">
        <f>IF(OR(RegForms!P29=1,RegForms!Q29=1,RegForms!R29=1,RegForms!S29=1,RegForms!AG29=1),1,0)</f>
        <v>1</v>
      </c>
      <c r="G29" s="21" t="str">
        <f>RegForms!AY29</f>
        <v>Deborah Williams</v>
      </c>
      <c r="H29" s="84">
        <f t="shared" si="6"/>
        <v>2</v>
      </c>
      <c r="I29" s="21" t="b">
        <f t="shared" si="4"/>
        <v>1</v>
      </c>
      <c r="J29" s="21">
        <f>RegForms!AZ29</f>
        <v>0</v>
      </c>
      <c r="K29" s="109" t="str">
        <f>RegForms!F29</f>
        <v>david@minifie.co.nz</v>
      </c>
      <c r="L29" t="str">
        <f>RegForms!G29</f>
        <v>03 3593478</v>
      </c>
      <c r="M29" t="str">
        <f>RegForms!H29</f>
        <v>021 625123</v>
      </c>
    </row>
    <row r="30" spans="1:13" ht="30">
      <c r="A30" s="21" t="str">
        <f>RegForms!B30</f>
        <v>Deborah Williams</v>
      </c>
      <c r="B30" s="21"/>
      <c r="C30" s="21">
        <f>IF(OR(RegForms!P30=1,RegForms!Q30=1,RegForms!U30=1),1,0)</f>
        <v>1</v>
      </c>
      <c r="D30" s="21">
        <f>IF(OR(RegForms!P30=1,RegForms!Q30=1,RegForms!R30=1,RegForms!S30=1,RegForms!Y30=1),1,0)</f>
        <v>1</v>
      </c>
      <c r="E30" s="21">
        <f>IF(OR(RegForms!P30=1,RegForms!Q30=1,RegForms!R30=1,RegForms!S30=1,RegForms!AC30=1),1,0)</f>
        <v>1</v>
      </c>
      <c r="F30" s="21">
        <f>IF(OR(RegForms!P30=1,RegForms!Q30=1,RegForms!R30=1,RegForms!S30=1,RegForms!AG30=1),1,0)</f>
        <v>1</v>
      </c>
      <c r="G30" s="21" t="str">
        <f>RegForms!AY30</f>
        <v>David Minifie</v>
      </c>
      <c r="H30" s="84">
        <f t="shared" si="6"/>
        <v>2</v>
      </c>
      <c r="I30" s="21" t="b">
        <f t="shared" si="4"/>
        <v>1</v>
      </c>
      <c r="J30" s="21">
        <f>RegForms!AZ30</f>
        <v>0</v>
      </c>
      <c r="K30" s="109" t="str">
        <f>RegForms!F30</f>
        <v>debwnz@gmail.com</v>
      </c>
      <c r="L30" t="str">
        <f>RegForms!G30</f>
        <v>03 3593478</v>
      </c>
      <c r="M30">
        <f>RegForms!H30</f>
        <v>0</v>
      </c>
    </row>
    <row r="31" spans="1:13" ht="30">
      <c r="A31" s="21" t="str">
        <f>RegForms!B31</f>
        <v>John Schmidt</v>
      </c>
      <c r="B31" s="21"/>
      <c r="C31" s="21">
        <f>IF(OR(RegForms!P31=1,RegForms!Q31=1,RegForms!U31=1),1,0)</f>
        <v>0</v>
      </c>
      <c r="D31" s="21">
        <f>IF(OR(RegForms!P31=1,RegForms!Q31=1,RegForms!R31=1,RegForms!S31=1,RegForms!Y31=1),1,0)</f>
        <v>1</v>
      </c>
      <c r="E31" s="21">
        <f>IF(OR(RegForms!P31=1,RegForms!Q31=1,RegForms!R31=1,RegForms!S31=1,RegForms!AC31=1),1,0)</f>
        <v>1</v>
      </c>
      <c r="F31" s="21">
        <f>IF(OR(RegForms!P31=1,RegForms!Q31=1,RegForms!R31=1,RegForms!S31=1,RegForms!AG31=1),1,0)</f>
        <v>1</v>
      </c>
      <c r="G31" s="21" t="str">
        <f>RegForms!AY31</f>
        <v>Jan Schmidt</v>
      </c>
      <c r="H31" s="84">
        <f t="shared" si="6"/>
        <v>2</v>
      </c>
      <c r="I31" s="21" t="b">
        <f t="shared" si="4"/>
        <v>1</v>
      </c>
      <c r="J31" s="21">
        <f>RegForms!AZ31</f>
        <v>0</v>
      </c>
      <c r="K31" s="109" t="str">
        <f>RegForms!F31</f>
        <v>jpschmidt44@gmail.com</v>
      </c>
      <c r="L31">
        <f>RegForms!G31</f>
        <v>0</v>
      </c>
      <c r="M31" t="str">
        <f>RegForms!H31</f>
        <v>021 544984</v>
      </c>
    </row>
    <row r="32" spans="1:13" ht="30">
      <c r="A32" s="21" t="str">
        <f>RegForms!B32</f>
        <v>Jan Schmidt</v>
      </c>
      <c r="B32" s="21"/>
      <c r="C32" s="21">
        <f>IF(OR(RegForms!P32=1,RegForms!Q32=1,RegForms!U32=1),1,0)</f>
        <v>0</v>
      </c>
      <c r="D32" s="21">
        <f>IF(OR(RegForms!P32=1,RegForms!Q32=1,RegForms!R32=1,RegForms!S32=1,RegForms!Y32=1),1,0)</f>
        <v>1</v>
      </c>
      <c r="E32" s="21">
        <f>IF(OR(RegForms!P32=1,RegForms!Q32=1,RegForms!R32=1,RegForms!S32=1,RegForms!AC32=1),1,0)</f>
        <v>1</v>
      </c>
      <c r="F32" s="21">
        <f>IF(OR(RegForms!P32=1,RegForms!Q32=1,RegForms!R32=1,RegForms!S32=1,RegForms!AG32=1),1,0)</f>
        <v>1</v>
      </c>
      <c r="G32" s="21" t="str">
        <f>RegForms!AY32</f>
        <v>John Schmidt</v>
      </c>
      <c r="H32" s="84">
        <f t="shared" si="6"/>
        <v>2</v>
      </c>
      <c r="I32" s="21" t="b">
        <f t="shared" si="4"/>
        <v>1</v>
      </c>
      <c r="J32" s="21">
        <f>RegForms!AZ32</f>
        <v>0</v>
      </c>
      <c r="K32" s="109" t="str">
        <f>RegForms!F32</f>
        <v>hugkids5@gmail.com</v>
      </c>
      <c r="L32">
        <f>RegForms!G32</f>
        <v>0</v>
      </c>
      <c r="M32" t="str">
        <f>RegForms!H32</f>
        <v>021 544624</v>
      </c>
    </row>
    <row r="33" spans="1:13" ht="30">
      <c r="A33" s="21" t="str">
        <f>RegForms!B33</f>
        <v>Cathy Macfie</v>
      </c>
      <c r="B33" s="21"/>
      <c r="C33" s="21">
        <f>IF(OR(RegForms!P33=1,RegForms!Q33=1,RegForms!U33=1),1,0)</f>
        <v>0</v>
      </c>
      <c r="D33" s="21">
        <f>IF(OR(RegForms!P33=1,RegForms!Q33=1,RegForms!R33=1,RegForms!S33=1,RegForms!Y33=1),1,0)</f>
        <v>1</v>
      </c>
      <c r="E33" s="21">
        <f>IF(OR(RegForms!P33=1,RegForms!Q33=1,RegForms!R33=1,RegForms!S33=1,RegForms!AC33=1),1,0)</f>
        <v>1</v>
      </c>
      <c r="F33" s="21">
        <f>IF(OR(RegForms!P33=1,RegForms!Q33=1,RegForms!R33=1,RegForms!S33=1,RegForms!AG33=1),1,0)</f>
        <v>1</v>
      </c>
      <c r="G33" s="21" t="str">
        <f>RegForms!AY33</f>
        <v>Single</v>
      </c>
      <c r="H33" s="84">
        <f t="shared" si="6"/>
        <v>1</v>
      </c>
      <c r="I33" s="21" t="b">
        <f t="shared" si="4"/>
        <v>1</v>
      </c>
      <c r="J33" s="21">
        <f>RegForms!AZ33</f>
        <v>0</v>
      </c>
      <c r="K33" s="109" t="str">
        <f>RegForms!F33</f>
        <v>cathymacfie@xtra.co.nz</v>
      </c>
      <c r="L33" t="str">
        <f>RegForms!G33</f>
        <v>03 2131267</v>
      </c>
      <c r="M33" t="str">
        <f>RegForms!H33</f>
        <v>027 4534055</v>
      </c>
    </row>
    <row r="34" spans="1:13" ht="30">
      <c r="A34" s="21" t="str">
        <f>RegForms!B34</f>
        <v>Veronica Maxey</v>
      </c>
      <c r="B34" s="21"/>
      <c r="C34" s="21">
        <f>IF(OR(RegForms!P34=1,RegForms!Q34=1,RegForms!U34=1),1,0)</f>
        <v>0</v>
      </c>
      <c r="D34" s="21">
        <f>IF(OR(RegForms!P34=1,RegForms!Q34=1,RegForms!R34=1,RegForms!S34=1,RegForms!Y34=1),1,0)</f>
        <v>1</v>
      </c>
      <c r="E34" s="21">
        <f>IF(OR(RegForms!P34=1,RegForms!Q34=1,RegForms!R34=1,RegForms!S34=1,RegForms!AC34=1),1,0)</f>
        <v>1</v>
      </c>
      <c r="F34" s="21">
        <f>IF(OR(RegForms!P34=1,RegForms!Q34=1,RegForms!R34=1,RegForms!S34=1,RegForms!AG34=1),1,0)</f>
        <v>1</v>
      </c>
      <c r="G34" s="21" t="str">
        <f>RegForms!AY34</f>
        <v>Single</v>
      </c>
      <c r="H34" s="84">
        <f t="shared" si="6"/>
        <v>1</v>
      </c>
      <c r="I34" s="21" t="b">
        <f t="shared" si="4"/>
        <v>1</v>
      </c>
      <c r="J34" s="21">
        <f>RegForms!AZ34</f>
        <v>0</v>
      </c>
      <c r="K34" s="109" t="str">
        <f>RegForms!F34</f>
        <v>koromiko91@gmail.com</v>
      </c>
      <c r="L34" t="str">
        <f>RegForms!G34</f>
        <v>06 3489914</v>
      </c>
      <c r="M34" t="str">
        <f>RegForms!H34</f>
        <v>021 1526554</v>
      </c>
    </row>
    <row r="35" spans="1:13" ht="45">
      <c r="A35" s="21" t="str">
        <f>RegForms!B35</f>
        <v>Shirley Freeman</v>
      </c>
      <c r="B35" s="21"/>
      <c r="C35" s="21">
        <f>IF(OR(RegForms!P35=1,RegForms!Q35=1,RegForms!U35=1),1,0)</f>
        <v>0</v>
      </c>
      <c r="D35" s="21">
        <f>IF(OR(RegForms!P35=1,RegForms!Q35=1,RegForms!R35=1,RegForms!S35=1,RegForms!Y35=1),1,0)</f>
        <v>1</v>
      </c>
      <c r="E35" s="21">
        <f>IF(OR(RegForms!P35=1,RegForms!Q35=1,RegForms!R35=1,RegForms!S35=1,RegForms!AC35=1),1,0)</f>
        <v>1</v>
      </c>
      <c r="F35" s="21">
        <f>IF(OR(RegForms!P35=1,RegForms!Q35=1,RegForms!R35=1,RegForms!S35=1,RegForms!AG35=1),1,0)</f>
        <v>1</v>
      </c>
      <c r="G35" s="21" t="str">
        <f>RegForms!AY35</f>
        <v>Saskia Schuitemaker</v>
      </c>
      <c r="H35" s="84">
        <f t="shared" si="6"/>
        <v>2</v>
      </c>
      <c r="I35" s="21" t="b">
        <f t="shared" si="4"/>
        <v>1</v>
      </c>
      <c r="J35" s="21" t="str">
        <f>RegForms!AZ35</f>
        <v>Saskia said sharing with Shirley so got back to Shirley 22/4/2021. It's OK</v>
      </c>
      <c r="K35" s="109" t="str">
        <f>RegForms!F35</f>
        <v>shirfree47@yahoo.co.nz</v>
      </c>
      <c r="L35" t="str">
        <f>RegForms!G35</f>
        <v>09 8387232</v>
      </c>
      <c r="M35" t="str">
        <f>RegForms!H35</f>
        <v>021 2062082</v>
      </c>
    </row>
    <row r="36" spans="1:13" ht="30">
      <c r="A36" s="21" t="str">
        <f>RegForms!B36</f>
        <v>Elizabeth Duke</v>
      </c>
      <c r="B36" s="21"/>
      <c r="C36" s="21">
        <f>IF(OR(RegForms!P36=1,RegForms!Q36=1,RegForms!U36=1),1,0)</f>
        <v>1</v>
      </c>
      <c r="D36" s="21">
        <f>IF(OR(RegForms!P36=1,RegForms!Q36=1,RegForms!R36=1,RegForms!S36=1,RegForms!Y36=1),1,0)</f>
        <v>1</v>
      </c>
      <c r="E36" s="21">
        <f>IF(OR(RegForms!P36=1,RegForms!Q36=1,RegForms!R36=1,RegForms!S36=1,RegForms!AC36=1),1,0)</f>
        <v>1</v>
      </c>
      <c r="F36" s="21">
        <f>IF(OR(RegForms!P36=1,RegForms!Q36=1,RegForms!R36=1,RegForms!S36=1,RegForms!AG36=1),1,0)</f>
        <v>1</v>
      </c>
      <c r="G36" s="21" t="str">
        <f>RegForms!AY36</f>
        <v>Elizabeth Thompson</v>
      </c>
      <c r="H36" s="84">
        <f t="shared" si="6"/>
        <v>2</v>
      </c>
      <c r="I36" s="21" t="b">
        <f t="shared" si="4"/>
        <v>1</v>
      </c>
      <c r="J36" s="21">
        <f>RegForms!AZ36</f>
        <v>0</v>
      </c>
      <c r="K36" s="109" t="str">
        <f>RegForms!F36</f>
        <v>elizabeth.duke@actrix.co.nz</v>
      </c>
      <c r="L36" t="str">
        <f>RegForms!G36</f>
        <v>03 4675367</v>
      </c>
      <c r="M36" t="str">
        <f>RegForms!H36</f>
        <v>022  0991154</v>
      </c>
    </row>
    <row r="37" spans="1:13" ht="30">
      <c r="A37" s="21" t="str">
        <f>RegForms!B37</f>
        <v>Elizabeth Thompson</v>
      </c>
      <c r="B37" s="21"/>
      <c r="C37" s="21">
        <f>IF(OR(RegForms!P37=1,RegForms!Q37=1,RegForms!U37=1),1,0)</f>
        <v>1</v>
      </c>
      <c r="D37" s="21">
        <f>IF(OR(RegForms!P37=1,RegForms!Q37=1,RegForms!R37=1,RegForms!S37=1,RegForms!Y37=1),1,0)</f>
        <v>1</v>
      </c>
      <c r="E37" s="21">
        <f>IF(OR(RegForms!P37=1,RegForms!Q37=1,RegForms!R37=1,RegForms!S37=1,RegForms!AC37=1),1,0)</f>
        <v>1</v>
      </c>
      <c r="F37" s="21">
        <f>IF(OR(RegForms!P37=1,RegForms!Q37=1,RegForms!R37=1,RegForms!S37=1,RegForms!AG37=1),1,0)</f>
        <v>1</v>
      </c>
      <c r="G37" s="21" t="str">
        <f>RegForms!AY37</f>
        <v>Elizabeth Duke</v>
      </c>
      <c r="H37" s="84">
        <f t="shared" si="6"/>
        <v>2</v>
      </c>
      <c r="I37" s="21" t="b">
        <f t="shared" si="4"/>
        <v>1</v>
      </c>
      <c r="J37" s="21">
        <f>RegForms!AZ37</f>
        <v>0</v>
      </c>
      <c r="K37" s="109" t="str">
        <f>RegForms!F37</f>
        <v>elizabeththom@actrix.co.nz</v>
      </c>
      <c r="L37" t="str">
        <f>RegForms!G37</f>
        <v>03 4675367</v>
      </c>
      <c r="M37" t="str">
        <f>RegForms!H37</f>
        <v>022 0678400</v>
      </c>
    </row>
    <row r="38" spans="1:13">
      <c r="A38" s="21" t="str">
        <f>RegForms!B38</f>
        <v>Jude Zwanikken</v>
      </c>
      <c r="B38" s="21"/>
      <c r="C38" s="21">
        <f>IF(OR(RegForms!P38=1,RegForms!Q38=1,RegForms!U38=1),1,0)</f>
        <v>1</v>
      </c>
      <c r="D38" s="21">
        <f>IF(OR(RegForms!P38=1,RegForms!Q38=1,RegForms!R38=1,RegForms!S38=1,RegForms!Y38=1),1,0)</f>
        <v>1</v>
      </c>
      <c r="E38" s="21">
        <f>IF(OR(RegForms!P38=1,RegForms!Q38=1,RegForms!R38=1,RegForms!S38=1,RegForms!AC38=1),1,0)</f>
        <v>1</v>
      </c>
      <c r="F38" s="21">
        <f>IF(OR(RegForms!P38=1,RegForms!Q38=1,RegForms!R38=1,RegForms!S38=1,RegForms!AG38=1),1,0)</f>
        <v>1</v>
      </c>
      <c r="G38" s="21" t="str">
        <f>RegForms!AY38</f>
        <v>Single</v>
      </c>
      <c r="H38" s="84">
        <f t="shared" si="6"/>
        <v>1</v>
      </c>
      <c r="I38" s="21" t="b">
        <f t="shared" si="4"/>
        <v>1</v>
      </c>
      <c r="J38" s="21">
        <f>RegForms!AZ38</f>
        <v>0</v>
      </c>
      <c r="K38" s="109" t="str">
        <f>RegForms!F38</f>
        <v>judezed@hotmail.com</v>
      </c>
      <c r="L38" t="str">
        <f>RegForms!G38</f>
        <v>03 5248291</v>
      </c>
      <c r="M38" t="str">
        <f>RegForms!H38</f>
        <v>022 6939696</v>
      </c>
    </row>
    <row r="39" spans="1:13" ht="30">
      <c r="A39" s="21" t="str">
        <f>RegForms!B39</f>
        <v>Barbara McArdle</v>
      </c>
      <c r="B39" s="21"/>
      <c r="C39" s="21">
        <f>IF(OR(RegForms!P39=1,RegForms!Q39=1,RegForms!U39=1),1,0)</f>
        <v>0</v>
      </c>
      <c r="D39" s="21">
        <f>IF(OR(RegForms!P39=1,RegForms!Q39=1,RegForms!R39=1,RegForms!S39=1,RegForms!Y39=1),1,0)</f>
        <v>1</v>
      </c>
      <c r="E39" s="21">
        <f>IF(OR(RegForms!P39=1,RegForms!Q39=1,RegForms!R39=1,RegForms!S39=1,RegForms!AC39=1),1,0)</f>
        <v>1</v>
      </c>
      <c r="F39" s="21">
        <f>IF(OR(RegForms!P39=1,RegForms!Q39=1,RegForms!R39=1,RegForms!S39=1,RegForms!AG39=1),1,0)</f>
        <v>1</v>
      </c>
      <c r="G39" s="21" t="str">
        <f>RegForms!AY39</f>
        <v>Single</v>
      </c>
      <c r="H39" s="84">
        <f t="shared" si="6"/>
        <v>1</v>
      </c>
      <c r="I39" s="21" t="b">
        <f t="shared" si="4"/>
        <v>1</v>
      </c>
      <c r="J39" s="21">
        <f>RegForms!AZ39</f>
        <v>0</v>
      </c>
      <c r="K39" s="109" t="str">
        <f>RegForms!F39</f>
        <v>barbmmca@outlook.com</v>
      </c>
      <c r="L39" t="str">
        <f>RegForms!G39</f>
        <v>09 8468399</v>
      </c>
      <c r="M39" t="str">
        <f>RegForms!H39</f>
        <v>021 2110800</v>
      </c>
    </row>
    <row r="40" spans="1:13" ht="30">
      <c r="A40" s="21" t="str">
        <f>RegForms!B40</f>
        <v>Ann Banks</v>
      </c>
      <c r="B40" s="21"/>
      <c r="C40" s="21">
        <f>IF(OR(RegForms!P40=1,RegForms!Q40=1,RegForms!U40=1),1,0)</f>
        <v>1</v>
      </c>
      <c r="D40" s="21">
        <f>IF(OR(RegForms!P40=1,RegForms!Q40=1,RegForms!R40=1,RegForms!S40=1,RegForms!Y40=1),1,0)</f>
        <v>1</v>
      </c>
      <c r="E40" s="21">
        <f>IF(OR(RegForms!P40=1,RegForms!Q40=1,RegForms!R40=1,RegForms!S40=1,RegForms!AC40=1),1,0)</f>
        <v>1</v>
      </c>
      <c r="F40" s="21">
        <f>IF(OR(RegForms!P40=1,RegForms!Q40=1,RegForms!R40=1,RegForms!S40=1,RegForms!AG40=1),1,0)</f>
        <v>1</v>
      </c>
      <c r="G40" s="21" t="str">
        <f>RegForms!AY40</f>
        <v>Val Bone</v>
      </c>
      <c r="H40" s="84">
        <f t="shared" si="6"/>
        <v>2</v>
      </c>
      <c r="I40" s="21" t="b">
        <f t="shared" si="4"/>
        <v>1</v>
      </c>
      <c r="J40" s="21">
        <f>RegForms!AZ40</f>
        <v>0</v>
      </c>
      <c r="K40" s="109" t="str">
        <f>RegForms!F40</f>
        <v>annbanks101@gmail.com</v>
      </c>
      <c r="L40" t="str">
        <f>RegForms!G40</f>
        <v>09 630 6834</v>
      </c>
      <c r="M40">
        <f>RegForms!H40</f>
        <v>0</v>
      </c>
    </row>
    <row r="41" spans="1:13" ht="30">
      <c r="A41" s="21" t="str">
        <f>RegForms!B41</f>
        <v>Val Bone</v>
      </c>
      <c r="B41" s="21"/>
      <c r="C41" s="21">
        <f>IF(OR(RegForms!P41=1,RegForms!Q41=1,RegForms!U41=1),1,0)</f>
        <v>1</v>
      </c>
      <c r="D41" s="21">
        <f>IF(OR(RegForms!P41=1,RegForms!Q41=1,RegForms!R41=1,RegForms!S41=1,RegForms!Y41=1),1,0)</f>
        <v>1</v>
      </c>
      <c r="E41" s="21">
        <f>IF(OR(RegForms!P41=1,RegForms!Q41=1,RegForms!R41=1,RegForms!S41=1,RegForms!AC41=1),1,0)</f>
        <v>1</v>
      </c>
      <c r="F41" s="21">
        <f>IF(OR(RegForms!P41=1,RegForms!Q41=1,RegForms!R41=1,RegForms!S41=1,RegForms!AG41=1),1,0)</f>
        <v>1</v>
      </c>
      <c r="G41" s="21" t="str">
        <f>RegForms!AY41</f>
        <v>Ann Banks</v>
      </c>
      <c r="H41" s="84">
        <f t="shared" si="6"/>
        <v>2</v>
      </c>
      <c r="I41" s="21" t="b">
        <f t="shared" si="4"/>
        <v>1</v>
      </c>
      <c r="J41" s="21">
        <f>RegForms!AZ41</f>
        <v>0</v>
      </c>
      <c r="K41" s="109" t="str">
        <f>RegForms!F41</f>
        <v>annievbone@gmail.com</v>
      </c>
      <c r="L41" t="str">
        <f>RegForms!G41</f>
        <v>09 630 6834</v>
      </c>
      <c r="M41">
        <f>RegForms!H41</f>
        <v>0</v>
      </c>
    </row>
    <row r="42" spans="1:13" ht="30">
      <c r="A42" s="21" t="str">
        <f>RegForms!B42</f>
        <v>Marie-Joëlle Nininahazwe</v>
      </c>
      <c r="B42" s="21"/>
      <c r="C42" s="21">
        <f>IF(OR(RegForms!P42=1,RegForms!Q42=1,RegForms!U42=1),1,0)</f>
        <v>0</v>
      </c>
      <c r="D42" s="21">
        <f>IF(OR(RegForms!P42=1,RegForms!Q42=1,RegForms!R42=1,RegForms!S42=1,RegForms!Y42=1),1,0)</f>
        <v>0</v>
      </c>
      <c r="E42" s="21">
        <f>IF(OR(RegForms!P42=1,RegForms!Q42=1,RegForms!R42=1,RegForms!S42=1,RegForms!AC42=1),1,0)</f>
        <v>0</v>
      </c>
      <c r="F42" s="21">
        <f>IF(OR(RegForms!P42=1,RegForms!Q42=1,RegForms!R42=1,RegForms!S42=1,RegForms!AG42=1),1,0)</f>
        <v>0</v>
      </c>
      <c r="G42" s="21">
        <f>RegForms!AY42</f>
        <v>0</v>
      </c>
      <c r="H42" s="84">
        <f t="shared" si="6"/>
        <v>0</v>
      </c>
      <c r="I42" s="21" t="b">
        <f t="shared" si="4"/>
        <v>0</v>
      </c>
      <c r="J42" s="21">
        <f>RegForms!AZ42</f>
        <v>0</v>
      </c>
      <c r="K42" t="str">
        <f>RegForms!F42</f>
        <v>jolee079@gmail.com; RMYFClerk@quakersaustralia.info</v>
      </c>
      <c r="L42">
        <f>RegForms!G42</f>
        <v>0</v>
      </c>
      <c r="M42">
        <f>RegForms!H42</f>
        <v>0</v>
      </c>
    </row>
    <row r="43" spans="1:13" ht="30">
      <c r="A43" s="21" t="str">
        <f>RegForms!B43</f>
        <v>David James</v>
      </c>
      <c r="B43" s="21"/>
      <c r="C43" s="21">
        <f>IF(OR(RegForms!P43=1,RegForms!Q43=1,RegForms!U43=1),1,0)</f>
        <v>0</v>
      </c>
      <c r="D43" s="21">
        <f>IF(OR(RegForms!P43=1,RegForms!Q43=1,RegForms!R43=1,RegForms!S43=1,RegForms!Y43=1),1,0)</f>
        <v>1</v>
      </c>
      <c r="E43" s="21">
        <f>IF(OR(RegForms!P43=1,RegForms!Q43=1,RegForms!R43=1,RegForms!S43=1,RegForms!AC43=1),1,0)</f>
        <v>1</v>
      </c>
      <c r="F43" s="21">
        <f>IF(OR(RegForms!P43=1,RegForms!Q43=1,RegForms!R43=1,RegForms!S43=1,RegForms!AG43=1),1,0)</f>
        <v>1</v>
      </c>
      <c r="G43" s="21" t="str">
        <f>RegForms!AY43</f>
        <v>Jillian Wychel</v>
      </c>
      <c r="H43" s="84">
        <f t="shared" si="6"/>
        <v>2</v>
      </c>
      <c r="I43" s="21" t="b">
        <f t="shared" si="4"/>
        <v>1</v>
      </c>
      <c r="J43" s="21">
        <f>RegForms!AZ43</f>
        <v>0</v>
      </c>
      <c r="K43" s="109" t="str">
        <f>RegForms!F43</f>
        <v>jilliandavid@xtra.co.nz</v>
      </c>
      <c r="L43">
        <f>RegForms!G43</f>
        <v>0</v>
      </c>
      <c r="M43" t="str">
        <f>RegForms!H43</f>
        <v>027 4863789</v>
      </c>
    </row>
    <row r="44" spans="1:13">
      <c r="A44" s="21" t="str">
        <f>RegForms!B44</f>
        <v>Jillian Wychel</v>
      </c>
      <c r="B44" s="21"/>
      <c r="C44" s="21">
        <f>IF(OR(RegForms!P44=1,RegForms!Q44=1,RegForms!U44=1),1,0)</f>
        <v>0</v>
      </c>
      <c r="D44" s="21">
        <f>IF(OR(RegForms!P44=1,RegForms!Q44=1,RegForms!R44=1,RegForms!S44=1,RegForms!Y44=1),1,0)</f>
        <v>1</v>
      </c>
      <c r="E44" s="21">
        <f>IF(OR(RegForms!P44=1,RegForms!Q44=1,RegForms!R44=1,RegForms!S44=1,RegForms!AC44=1),1,0)</f>
        <v>1</v>
      </c>
      <c r="F44" s="21">
        <f>IF(OR(RegForms!P44=1,RegForms!Q44=1,RegForms!R44=1,RegForms!S44=1,RegForms!AG44=1),1,0)</f>
        <v>1</v>
      </c>
      <c r="G44" s="21" t="str">
        <f>RegForms!AY44</f>
        <v>David James</v>
      </c>
      <c r="H44" s="84">
        <f t="shared" si="6"/>
        <v>2</v>
      </c>
      <c r="I44" s="21" t="b">
        <f t="shared" si="4"/>
        <v>1</v>
      </c>
      <c r="J44" s="21">
        <f>RegForms!AZ44</f>
        <v>0</v>
      </c>
      <c r="K44" s="109" t="str">
        <f>RegForms!F44</f>
        <v>jilliandavid@xtra.co.nz</v>
      </c>
      <c r="L44">
        <f>RegForms!G44</f>
        <v>0</v>
      </c>
      <c r="M44" t="str">
        <f>RegForms!H44</f>
        <v>027 5937206</v>
      </c>
    </row>
    <row r="45" spans="1:13" ht="30">
      <c r="A45" s="21" t="str">
        <f>RegForms!B45</f>
        <v>Mark Hodson</v>
      </c>
      <c r="B45" s="21"/>
      <c r="C45" s="21">
        <f>IF(OR(RegForms!P45=1,RegForms!Q45=1,RegForms!U45=1),1,0)</f>
        <v>1</v>
      </c>
      <c r="D45" s="21">
        <f>IF(OR(RegForms!P45=1,RegForms!Q45=1,RegForms!R45=1,RegForms!S45=1,RegForms!Y45=1),1,0)</f>
        <v>1</v>
      </c>
      <c r="E45" s="21">
        <f>IF(OR(RegForms!P45=1,RegForms!Q45=1,RegForms!R45=1,RegForms!S45=1,RegForms!AC45=1),1,0)</f>
        <v>1</v>
      </c>
      <c r="F45" s="21">
        <f>IF(OR(RegForms!P45=1,RegForms!Q45=1,RegForms!R45=1,RegForms!S45=1,RegForms!AG45=1),1,0)</f>
        <v>1</v>
      </c>
      <c r="G45" s="21" t="str">
        <f>RegForms!AY45</f>
        <v>Single</v>
      </c>
      <c r="H45" s="84">
        <f t="shared" si="6"/>
        <v>1</v>
      </c>
      <c r="I45" s="21" t="b">
        <f t="shared" si="4"/>
        <v>1</v>
      </c>
      <c r="J45" s="21">
        <f>RegForms!AZ45</f>
        <v>0</v>
      </c>
      <c r="K45" s="109" t="str">
        <f>RegForms!F45</f>
        <v>HoddoNZ@outlook.com</v>
      </c>
      <c r="L45">
        <f>RegForms!G45</f>
        <v>0</v>
      </c>
      <c r="M45" t="str">
        <f>RegForms!H45</f>
        <v>027 7722294</v>
      </c>
    </row>
    <row r="46" spans="1:13">
      <c r="A46" s="21" t="str">
        <f>RegForms!B46</f>
        <v>Deb Gimpelson</v>
      </c>
      <c r="B46" s="21"/>
      <c r="C46" s="21">
        <f>IF(OR(RegForms!P46=1,RegForms!Q46=1,RegForms!U46=1),1,0)</f>
        <v>0</v>
      </c>
      <c r="D46" s="21">
        <f>IF(OR(RegForms!P46=1,RegForms!Q46=1,RegForms!R46=1,RegForms!S46=1,RegForms!Y46=1),1,0)</f>
        <v>0</v>
      </c>
      <c r="E46" s="21">
        <f>IF(OR(RegForms!P46=1,RegForms!Q46=1,RegForms!R46=1,RegForms!S46=1,RegForms!AC46=1),1,0)</f>
        <v>0</v>
      </c>
      <c r="F46" s="21">
        <f>IF(OR(RegForms!P46=1,RegForms!Q46=1,RegForms!R46=1,RegForms!S46=1,RegForms!AG46=1),1,0)</f>
        <v>0</v>
      </c>
      <c r="G46" s="21">
        <f>RegForms!AY46</f>
        <v>0</v>
      </c>
      <c r="H46" s="84">
        <f t="shared" si="6"/>
        <v>0</v>
      </c>
      <c r="I46" s="21" t="b">
        <f t="shared" si="4"/>
        <v>0</v>
      </c>
      <c r="J46" s="21">
        <f>RegForms!AZ46</f>
        <v>0</v>
      </c>
      <c r="K46" t="str">
        <f>RegForms!F46</f>
        <v>deb.gimpelson@icloud.com</v>
      </c>
      <c r="L46" t="str">
        <f>RegForms!G46</f>
        <v>04 9044081</v>
      </c>
      <c r="M46" t="str">
        <f>RegForms!H46</f>
        <v>027 7224189</v>
      </c>
    </row>
    <row r="47" spans="1:13" ht="30">
      <c r="A47" s="21" t="str">
        <f>RegForms!B47</f>
        <v>Anne Wicks</v>
      </c>
      <c r="B47" s="21"/>
      <c r="C47" s="21">
        <f>IF(OR(RegForms!P47=1,RegForms!Q47=1,RegForms!U47=1),1,0)</f>
        <v>0</v>
      </c>
      <c r="D47" s="21">
        <f>IF(OR(RegForms!P47=1,RegForms!Q47=1,RegForms!R47=1,RegForms!S47=1,RegForms!Y47=1),1,0)</f>
        <v>1</v>
      </c>
      <c r="E47" s="21">
        <f>IF(OR(RegForms!P47=1,RegForms!Q47=1,RegForms!R47=1,RegForms!S47=1,RegForms!AC47=1),1,0)</f>
        <v>1</v>
      </c>
      <c r="F47" s="21">
        <f>IF(OR(RegForms!P47=1,RegForms!Q47=1,RegForms!R47=1,RegForms!S47=1,RegForms!AG47=1),1,0)</f>
        <v>1</v>
      </c>
      <c r="G47" s="21" t="str">
        <f>RegForms!AY47</f>
        <v>Dave Wicks</v>
      </c>
      <c r="H47" s="84">
        <f t="shared" si="6"/>
        <v>2</v>
      </c>
      <c r="I47" s="21" t="b">
        <f t="shared" si="4"/>
        <v>1</v>
      </c>
      <c r="J47" s="21">
        <f>RegForms!AZ47</f>
        <v>0</v>
      </c>
      <c r="K47" s="109" t="str">
        <f>RegForms!F47</f>
        <v>awicks@slingshot.co.nz</v>
      </c>
      <c r="L47" t="str">
        <f>RegForms!G47</f>
        <v>07 3077213</v>
      </c>
      <c r="M47" t="str">
        <f>RegForms!H47</f>
        <v>021 1488284</v>
      </c>
    </row>
    <row r="48" spans="1:13" ht="30">
      <c r="A48" s="21" t="str">
        <f>RegForms!B48</f>
        <v>Dave Wicks</v>
      </c>
      <c r="B48" s="21"/>
      <c r="C48" s="21">
        <f>IF(OR(RegForms!P48=1,RegForms!Q48=1,RegForms!U48=1),1,0)</f>
        <v>0</v>
      </c>
      <c r="D48" s="21">
        <f>IF(OR(RegForms!P48=1,RegForms!Q48=1,RegForms!R48=1,RegForms!S48=1,RegForms!Y48=1),1,0)</f>
        <v>1</v>
      </c>
      <c r="E48" s="21">
        <f>IF(OR(RegForms!P48=1,RegForms!Q48=1,RegForms!R48=1,RegForms!S48=1,RegForms!AC48=1),1,0)</f>
        <v>1</v>
      </c>
      <c r="F48" s="21">
        <f>IF(OR(RegForms!P48=1,RegForms!Q48=1,RegForms!R48=1,RegForms!S48=1,RegForms!AG48=1),1,0)</f>
        <v>1</v>
      </c>
      <c r="G48" s="21" t="str">
        <f>RegForms!AY48</f>
        <v>Anne Wicks</v>
      </c>
      <c r="H48" s="84">
        <f t="shared" si="6"/>
        <v>2</v>
      </c>
      <c r="I48" s="21" t="b">
        <f t="shared" si="4"/>
        <v>1</v>
      </c>
      <c r="J48" s="21">
        <f>RegForms!AZ48</f>
        <v>0</v>
      </c>
      <c r="K48" s="109" t="str">
        <f>RegForms!F48</f>
        <v>awicks@slingshot.co.nz</v>
      </c>
      <c r="L48" t="str">
        <f>RegForms!G48</f>
        <v>07 3077213</v>
      </c>
      <c r="M48" t="str">
        <f>RegForms!H48</f>
        <v>021 1488284</v>
      </c>
    </row>
    <row r="49" spans="1:13">
      <c r="A49" s="21" t="str">
        <f>RegForms!B49</f>
        <v>Rick Kooperberg</v>
      </c>
      <c r="B49" s="21"/>
      <c r="C49" s="21">
        <f>IF(OR(RegForms!P49=1,RegForms!Q49=1,RegForms!U49=1),1,0)</f>
        <v>1</v>
      </c>
      <c r="D49" s="21">
        <f>IF(OR(RegForms!P49=1,RegForms!Q49=1,RegForms!R49=1,RegForms!S49=1,RegForms!Y49=1),1,0)</f>
        <v>1</v>
      </c>
      <c r="E49" s="21">
        <f>IF(OR(RegForms!P49=1,RegForms!Q49=1,RegForms!R49=1,RegForms!S49=1,RegForms!AC49=1),1,0)</f>
        <v>1</v>
      </c>
      <c r="F49" s="21">
        <f>IF(OR(RegForms!P49=1,RegForms!Q49=1,RegForms!R49=1,RegForms!S49=1,RegForms!AG49=1),1,0)</f>
        <v>1</v>
      </c>
      <c r="G49" s="21" t="str">
        <f>RegForms!AY49</f>
        <v>Single</v>
      </c>
      <c r="H49" s="84">
        <f t="shared" si="6"/>
        <v>1</v>
      </c>
      <c r="I49" s="21" t="b">
        <f t="shared" si="4"/>
        <v>1</v>
      </c>
      <c r="J49" s="21">
        <f>RegForms!AZ49</f>
        <v>0</v>
      </c>
      <c r="K49" s="109" t="str">
        <f>RegForms!F49</f>
        <v>rick.k@xtra.co.nz</v>
      </c>
      <c r="L49" t="str">
        <f>RegForms!G49</f>
        <v>09 8462693</v>
      </c>
      <c r="M49" t="str">
        <f>RegForms!H49</f>
        <v>021 1846941</v>
      </c>
    </row>
    <row r="50" spans="1:13">
      <c r="A50" s="21" t="str">
        <f>RegForms!B50</f>
        <v>Jos Rossell</v>
      </c>
      <c r="B50" s="21"/>
      <c r="C50" s="21">
        <f>IF(OR(RegForms!P50=1,RegForms!Q50=1,RegForms!U50=1),1,0)</f>
        <v>0</v>
      </c>
      <c r="D50" s="21">
        <f>IF(OR(RegForms!P50=1,RegForms!Q50=1,RegForms!R50=1,RegForms!S50=1,RegForms!Y50=1),1,0)</f>
        <v>1</v>
      </c>
      <c r="E50" s="21">
        <f>IF(OR(RegForms!P50=1,RegForms!Q50=1,RegForms!R50=1,RegForms!S50=1,RegForms!AC50=1),1,0)</f>
        <v>1</v>
      </c>
      <c r="F50" s="21">
        <f>IF(OR(RegForms!P50=1,RegForms!Q50=1,RegForms!R50=1,RegForms!S50=1,RegForms!AG50=1),1,0)</f>
        <v>1</v>
      </c>
      <c r="G50" s="21" t="str">
        <f>RegForms!AY50</f>
        <v>*</v>
      </c>
      <c r="H50" s="84">
        <f t="shared" si="6"/>
        <v>99</v>
      </c>
      <c r="I50" s="21" t="b">
        <f t="shared" si="4"/>
        <v>1</v>
      </c>
      <c r="J50" s="21">
        <f>RegForms!AZ50</f>
        <v>0</v>
      </c>
      <c r="K50" s="109" t="str">
        <f>RegForms!F50</f>
        <v>josphil@orcon.net.nz</v>
      </c>
      <c r="L50" t="str">
        <f>RegForms!G50</f>
        <v>03 5794771</v>
      </c>
      <c r="M50" t="str">
        <f>RegForms!H50</f>
        <v>021 02467827</v>
      </c>
    </row>
    <row r="51" spans="1:13" ht="30">
      <c r="A51" s="21" t="str">
        <f>RegForms!B51</f>
        <v>Heather Denny</v>
      </c>
      <c r="B51" s="21"/>
      <c r="C51" s="21">
        <f>IF(OR(RegForms!P51=1,RegForms!Q51=1,RegForms!U51=1),1,0)</f>
        <v>1</v>
      </c>
      <c r="D51" s="21">
        <f>IF(OR(RegForms!P51=1,RegForms!Q51=1,RegForms!R51=1,RegForms!S51=1,RegForms!Y51=1),1,0)</f>
        <v>1</v>
      </c>
      <c r="E51" s="21">
        <f>IF(OR(RegForms!P51=1,RegForms!Q51=1,RegForms!R51=1,RegForms!S51=1,RegForms!AC51=1),1,0)</f>
        <v>1</v>
      </c>
      <c r="F51" s="21">
        <f>IF(OR(RegForms!P51=1,RegForms!Q51=1,RegForms!R51=1,RegForms!S51=1,RegForms!AG51=1),1,0)</f>
        <v>1</v>
      </c>
      <c r="G51" s="21" t="str">
        <f>RegForms!AY51</f>
        <v>*</v>
      </c>
      <c r="H51" s="84">
        <f t="shared" si="6"/>
        <v>99</v>
      </c>
      <c r="I51" s="21" t="b">
        <f t="shared" si="4"/>
        <v>1</v>
      </c>
      <c r="J51" s="21" t="str">
        <f>RegForms!AZ51</f>
        <v>Happy to share with whoever</v>
      </c>
      <c r="K51" s="109" t="str">
        <f>RegForms!F51</f>
        <v>denny.heather@gmail.com</v>
      </c>
      <c r="L51" t="str">
        <f>RegForms!G51</f>
        <v>09 5245656</v>
      </c>
      <c r="M51" t="str">
        <f>RegForms!H51</f>
        <v>021 02645015</v>
      </c>
    </row>
    <row r="52" spans="1:13" ht="30">
      <c r="A52" s="21" t="str">
        <f>RegForms!B52</f>
        <v>Stephanie Du Fresne</v>
      </c>
      <c r="B52" s="21"/>
      <c r="C52" s="21">
        <f>IF(OR(RegForms!P52=1,RegForms!Q52=1,RegForms!U52=1),1,0)</f>
        <v>1</v>
      </c>
      <c r="D52" s="21">
        <f>IF(OR(RegForms!P52=1,RegForms!Q52=1,RegForms!R52=1,RegForms!S52=1,RegForms!Y52=1),1,0)</f>
        <v>1</v>
      </c>
      <c r="E52" s="21">
        <f>IF(OR(RegForms!P52=1,RegForms!Q52=1,RegForms!R52=1,RegForms!S52=1,RegForms!AC52=1),1,0)</f>
        <v>1</v>
      </c>
      <c r="F52" s="21">
        <f>IF(OR(RegForms!P52=1,RegForms!Q52=1,RegForms!R52=1,RegForms!S52=1,RegForms!AG52=1),1,0)</f>
        <v>1</v>
      </c>
      <c r="G52" s="21" t="str">
        <f>RegForms!AY52</f>
        <v>Single</v>
      </c>
      <c r="H52" s="84">
        <f t="shared" si="6"/>
        <v>1</v>
      </c>
      <c r="I52" s="21" t="b">
        <f t="shared" si="4"/>
        <v>1</v>
      </c>
      <c r="J52" s="21">
        <f>RegForms!AZ52</f>
        <v>0</v>
      </c>
      <c r="K52" s="109" t="str">
        <f>RegForms!F52</f>
        <v>stephodufresne@gmail.com</v>
      </c>
      <c r="L52" t="str">
        <f>RegForms!G52</f>
        <v>03 4762533</v>
      </c>
      <c r="M52" t="str">
        <f>RegForms!H52</f>
        <v>021 02334594</v>
      </c>
    </row>
    <row r="53" spans="1:13">
      <c r="A53" s="21" t="str">
        <f>RegForms!B53</f>
        <v>Ashley MacMillan</v>
      </c>
      <c r="B53" s="21"/>
      <c r="C53" s="21">
        <f>IF(OR(RegForms!P53=1,RegForms!Q53=1,RegForms!U53=1),1,0)</f>
        <v>0</v>
      </c>
      <c r="D53" s="21">
        <f>IF(OR(RegForms!P53=1,RegForms!Q53=1,RegForms!R53=1,RegForms!S53=1,RegForms!Y53=1),1,0)</f>
        <v>0</v>
      </c>
      <c r="E53" s="21">
        <f>IF(OR(RegForms!P53=1,RegForms!Q53=1,RegForms!R53=1,RegForms!S53=1,RegForms!AC53=1),1,0)</f>
        <v>0</v>
      </c>
      <c r="F53" s="21">
        <f>IF(OR(RegForms!P53=1,RegForms!Q53=1,RegForms!R53=1,RegForms!S53=1,RegForms!AG53=1),1,0)</f>
        <v>0</v>
      </c>
      <c r="G53" s="21">
        <f>RegForms!AY53</f>
        <v>0</v>
      </c>
      <c r="H53" s="84">
        <f t="shared" si="6"/>
        <v>0</v>
      </c>
      <c r="I53" s="21" t="b">
        <f t="shared" si="4"/>
        <v>0</v>
      </c>
      <c r="J53" s="21">
        <f>RegForms!AZ53</f>
        <v>0</v>
      </c>
      <c r="K53" t="str">
        <f>RegForms!F53</f>
        <v>ashley.0110@protonmail.ch</v>
      </c>
      <c r="L53">
        <f>RegForms!G53</f>
        <v>0</v>
      </c>
      <c r="M53" t="str">
        <f>RegForms!H53</f>
        <v>022 0599601</v>
      </c>
    </row>
    <row r="54" spans="1:13" ht="30">
      <c r="A54" s="21" t="str">
        <f>RegForms!B54</f>
        <v>Marion Sanson</v>
      </c>
      <c r="B54" s="21"/>
      <c r="C54" s="21">
        <f>IF(OR(RegForms!P54=1,RegForms!Q54=1,RegForms!U54=1),1,0)</f>
        <v>1</v>
      </c>
      <c r="D54" s="21">
        <f>IF(OR(RegForms!P54=1,RegForms!Q54=1,RegForms!R54=1,RegForms!S54=1,RegForms!Y54=1),1,0)</f>
        <v>1</v>
      </c>
      <c r="E54" s="21">
        <f>IF(OR(RegForms!P54=1,RegForms!Q54=1,RegForms!R54=1,RegForms!S54=1,RegForms!AC54=1),1,0)</f>
        <v>1</v>
      </c>
      <c r="F54" s="21">
        <f>IF(OR(RegForms!P54=1,RegForms!Q54=1,RegForms!R54=1,RegForms!S54=1,RegForms!AG54=1),1,0)</f>
        <v>1</v>
      </c>
      <c r="G54" s="21" t="str">
        <f>RegForms!AY54</f>
        <v>Mary Rose</v>
      </c>
      <c r="H54" s="84">
        <f t="shared" si="6"/>
        <v>2</v>
      </c>
      <c r="I54" s="21" t="b">
        <f t="shared" si="4"/>
        <v>1</v>
      </c>
      <c r="J54" s="21">
        <f>RegForms!AZ54</f>
        <v>0</v>
      </c>
      <c r="K54" s="109" t="str">
        <f>RegForms!F54</f>
        <v>marionbsanson@gmail.com</v>
      </c>
      <c r="L54" t="str">
        <f>RegForms!G54</f>
        <v>06 3456438</v>
      </c>
      <c r="M54" t="str">
        <f>RegForms!H54</f>
        <v>027 3913866</v>
      </c>
    </row>
    <row r="55" spans="1:13" ht="30">
      <c r="A55" s="21" t="str">
        <f>RegForms!B55</f>
        <v>Mary Rose</v>
      </c>
      <c r="B55" s="21"/>
      <c r="C55" s="21">
        <f>IF(OR(RegForms!P55=1,RegForms!Q55=1,RegForms!U55=1),1,0)</f>
        <v>1</v>
      </c>
      <c r="D55" s="21">
        <f>IF(OR(RegForms!P55=1,RegForms!Q55=1,RegForms!R55=1,RegForms!S55=1,RegForms!Y55=1),1,0)</f>
        <v>1</v>
      </c>
      <c r="E55" s="21">
        <f>IF(OR(RegForms!P55=1,RegForms!Q55=1,RegForms!R55=1,RegForms!S55=1,RegForms!AC55=1),1,0)</f>
        <v>1</v>
      </c>
      <c r="F55" s="21">
        <f>IF(OR(RegForms!P55=1,RegForms!Q55=1,RegForms!R55=1,RegForms!S55=1,RegForms!AG55=1),1,0)</f>
        <v>1</v>
      </c>
      <c r="G55" s="21" t="str">
        <f>RegForms!AY55</f>
        <v>Marion Sanson</v>
      </c>
      <c r="H55" s="84">
        <f t="shared" si="6"/>
        <v>2</v>
      </c>
      <c r="I55" s="21" t="b">
        <f t="shared" si="4"/>
        <v>1</v>
      </c>
      <c r="J55" s="21">
        <f>RegForms!AZ55</f>
        <v>0</v>
      </c>
      <c r="K55" s="109" t="str">
        <f>RegForms!F55</f>
        <v>mgrose39@gmail.com</v>
      </c>
      <c r="L55" t="str">
        <f>RegForms!G55</f>
        <v>07 5430355</v>
      </c>
      <c r="M55" t="str">
        <f>RegForms!H55</f>
        <v>027 3872790</v>
      </c>
    </row>
    <row r="56" spans="1:13">
      <c r="A56" s="21" t="str">
        <f>RegForms!B56</f>
        <v>Joy Rising</v>
      </c>
      <c r="B56" s="21"/>
      <c r="C56" s="21">
        <f>IF(OR(RegForms!P56=1,RegForms!Q56=1,RegForms!U56=1),1,0)</f>
        <v>0</v>
      </c>
      <c r="D56" s="21">
        <f>IF(OR(RegForms!P56=1,RegForms!Q56=1,RegForms!R56=1,RegForms!S56=1,RegForms!Y56=1),1,0)</f>
        <v>0</v>
      </c>
      <c r="E56" s="21">
        <f>IF(OR(RegForms!P56=1,RegForms!Q56=1,RegForms!R56=1,RegForms!S56=1,RegForms!AC56=1),1,0)</f>
        <v>0</v>
      </c>
      <c r="F56" s="21">
        <f>IF(OR(RegForms!P56=1,RegForms!Q56=1,RegForms!R56=1,RegForms!S56=1,RegForms!AG56=1),1,0)</f>
        <v>0</v>
      </c>
      <c r="G56" s="21">
        <f>RegForms!AY56</f>
        <v>0</v>
      </c>
      <c r="H56" s="84">
        <f t="shared" si="6"/>
        <v>0</v>
      </c>
      <c r="I56" s="21" t="b">
        <f t="shared" si="4"/>
        <v>0</v>
      </c>
      <c r="J56" s="21">
        <f>RegForms!AZ56</f>
        <v>0</v>
      </c>
      <c r="K56" t="str">
        <f>RegForms!F56</f>
        <v>joy.rising@gmail.com</v>
      </c>
      <c r="L56" t="str">
        <f>RegForms!G56</f>
        <v>07 5430355</v>
      </c>
      <c r="M56">
        <f>RegForms!H56</f>
        <v>0</v>
      </c>
    </row>
    <row r="57" spans="1:13">
      <c r="A57" s="21" t="str">
        <f>RegForms!B57</f>
        <v>Marilyn Flewitt</v>
      </c>
      <c r="B57" s="21"/>
      <c r="C57" s="21">
        <f>IF(OR(RegForms!P57=1,RegForms!Q57=1,RegForms!U57=1),1,0)</f>
        <v>0</v>
      </c>
      <c r="D57" s="21">
        <f>IF(OR(RegForms!P57=1,RegForms!Q57=1,RegForms!R57=1,RegForms!S57=1,RegForms!Y57=1),1,0)</f>
        <v>1</v>
      </c>
      <c r="E57" s="21">
        <f>IF(OR(RegForms!P57=1,RegForms!Q57=1,RegForms!R57=1,RegForms!S57=1,RegForms!AC57=1),1,0)</f>
        <v>1</v>
      </c>
      <c r="F57" s="21">
        <f>IF(OR(RegForms!P57=1,RegForms!Q57=1,RegForms!R57=1,RegForms!S57=1,RegForms!AG57=1),1,0)</f>
        <v>1</v>
      </c>
      <c r="G57" s="21" t="str">
        <f>RegForms!AY57</f>
        <v>Jim Flewitt</v>
      </c>
      <c r="H57" s="84">
        <f t="shared" si="6"/>
        <v>2</v>
      </c>
      <c r="I57" s="21" t="b">
        <f t="shared" si="4"/>
        <v>1</v>
      </c>
      <c r="J57" s="21">
        <f>RegForms!AZ57</f>
        <v>0</v>
      </c>
      <c r="K57" s="109" t="str">
        <f>RegForms!F57</f>
        <v>flewitts@xtra.co.nz</v>
      </c>
      <c r="L57" t="str">
        <f>RegForms!G57</f>
        <v>09 6016165</v>
      </c>
      <c r="M57" t="str">
        <f>RegForms!H57</f>
        <v>027 2537606</v>
      </c>
    </row>
    <row r="58" spans="1:13" ht="30">
      <c r="A58" s="21" t="str">
        <f>RegForms!B58</f>
        <v>Jim Flewitt</v>
      </c>
      <c r="B58" s="21"/>
      <c r="C58" s="21">
        <f>IF(OR(RegForms!P58=1,RegForms!Q58=1,RegForms!U58=1),1,0)</f>
        <v>0</v>
      </c>
      <c r="D58" s="21">
        <f>IF(OR(RegForms!P58=1,RegForms!Q58=1,RegForms!R58=1,RegForms!S58=1,RegForms!Y58=1),1,0)</f>
        <v>1</v>
      </c>
      <c r="E58" s="21">
        <f>IF(OR(RegForms!P58=1,RegForms!Q58=1,RegForms!R58=1,RegForms!S58=1,RegForms!AC58=1),1,0)</f>
        <v>1</v>
      </c>
      <c r="F58" s="21">
        <f>IF(OR(RegForms!P58=1,RegForms!Q58=1,RegForms!R58=1,RegForms!S58=1,RegForms!AG58=1),1,0)</f>
        <v>1</v>
      </c>
      <c r="G58" s="21" t="str">
        <f>RegForms!AY58</f>
        <v>Marilyn Flewitt</v>
      </c>
      <c r="H58" s="84">
        <f t="shared" si="6"/>
        <v>2</v>
      </c>
      <c r="I58" s="21" t="b">
        <f t="shared" si="4"/>
        <v>1</v>
      </c>
      <c r="J58" s="21">
        <f>RegForms!AZ58</f>
        <v>0</v>
      </c>
      <c r="K58" s="109" t="str">
        <f>RegForms!F58</f>
        <v>flewitts@xtra.co.nz</v>
      </c>
      <c r="L58" t="str">
        <f>RegForms!G58</f>
        <v>09 6016165</v>
      </c>
      <c r="M58" t="str">
        <f>RegForms!H58</f>
        <v>027 2939414</v>
      </c>
    </row>
    <row r="59" spans="1:13">
      <c r="A59" s="21" t="str">
        <f>RegForms!B59</f>
        <v>Graham Chapman</v>
      </c>
      <c r="B59" s="21"/>
      <c r="C59" s="21">
        <f>IF(OR(RegForms!P59=1,RegForms!Q59=1,RegForms!U59=1),1,0)</f>
        <v>0</v>
      </c>
      <c r="D59" s="21">
        <f>IF(OR(RegForms!P59=1,RegForms!Q59=1,RegForms!R59=1,RegForms!S59=1,RegForms!Y59=1),1,0)</f>
        <v>0</v>
      </c>
      <c r="E59" s="21">
        <f>IF(OR(RegForms!P59=1,RegForms!Q59=1,RegForms!R59=1,RegForms!S59=1,RegForms!AC59=1),1,0)</f>
        <v>0</v>
      </c>
      <c r="F59" s="21">
        <f>IF(OR(RegForms!P59=1,RegForms!Q59=1,RegForms!R59=1,RegForms!S59=1,RegForms!AG59=1),1,0)</f>
        <v>0</v>
      </c>
      <c r="G59" s="21">
        <f>RegForms!AY59</f>
        <v>0</v>
      </c>
      <c r="H59" s="84">
        <f t="shared" si="6"/>
        <v>0</v>
      </c>
      <c r="I59" s="21" t="b">
        <f t="shared" si="4"/>
        <v>0</v>
      </c>
      <c r="J59" s="21">
        <f>RegForms!AZ59</f>
        <v>0</v>
      </c>
      <c r="K59" t="str">
        <f>RegForms!F59</f>
        <v>gamchap@gmail.com</v>
      </c>
      <c r="L59" t="str">
        <f>RegForms!G59</f>
        <v>04 9022537</v>
      </c>
      <c r="M59" t="str">
        <f>RegForms!H59</f>
        <v>021 08484222</v>
      </c>
    </row>
    <row r="60" spans="1:13" ht="30">
      <c r="A60" s="21" t="str">
        <f>RegForms!B60</f>
        <v>Liz Bridgeman</v>
      </c>
      <c r="B60" s="21"/>
      <c r="C60" s="21">
        <f>IF(OR(RegForms!P60=1,RegForms!Q60=1,RegForms!U60=1),1,0)</f>
        <v>0</v>
      </c>
      <c r="D60" s="21">
        <f>IF(OR(RegForms!P60=1,RegForms!Q60=1,RegForms!R60=1,RegForms!S60=1,RegForms!Y60=1),1,0)</f>
        <v>1</v>
      </c>
      <c r="E60" s="21">
        <f>IF(OR(RegForms!P60=1,RegForms!Q60=1,RegForms!R60=1,RegForms!S60=1,RegForms!AC60=1),1,0)</f>
        <v>1</v>
      </c>
      <c r="F60" s="21">
        <f>IF(OR(RegForms!P60=1,RegForms!Q60=1,RegForms!R60=1,RegForms!S60=1,RegForms!AG60=1),1,0)</f>
        <v>1</v>
      </c>
      <c r="G60" s="21" t="str">
        <f>RegForms!AY60</f>
        <v>Single</v>
      </c>
      <c r="H60" s="84">
        <f t="shared" si="6"/>
        <v>1</v>
      </c>
      <c r="I60" s="21" t="b">
        <f t="shared" si="4"/>
        <v>1</v>
      </c>
      <c r="J60" s="21">
        <f>RegForms!AZ60</f>
        <v>0</v>
      </c>
      <c r="K60" s="109" t="str">
        <f>RegForms!F60</f>
        <v>liz.bridgeman.art@gmail.com</v>
      </c>
      <c r="L60" t="str">
        <f>RegForms!G60</f>
        <v>06 7580216</v>
      </c>
      <c r="M60" t="str">
        <f>RegForms!H60</f>
        <v>027 2950435</v>
      </c>
    </row>
    <row r="61" spans="1:13" ht="30">
      <c r="A61" s="21" t="str">
        <f>RegForms!B61</f>
        <v>Maria Barsema</v>
      </c>
      <c r="B61" s="21"/>
      <c r="C61" s="21">
        <f>IF(OR(RegForms!P61=1,RegForms!Q61=1,RegForms!U61=1),1,0)</f>
        <v>0</v>
      </c>
      <c r="D61" s="21">
        <f>IF(OR(RegForms!P61=1,RegForms!Q61=1,RegForms!R61=1,RegForms!S61=1,RegForms!Y61=1),1,0)</f>
        <v>0</v>
      </c>
      <c r="E61" s="21">
        <f>IF(OR(RegForms!P61=1,RegForms!Q61=1,RegForms!R61=1,RegForms!S61=1,RegForms!AC61=1),1,0)</f>
        <v>0</v>
      </c>
      <c r="F61" s="21">
        <f>IF(OR(RegForms!P61=1,RegForms!Q61=1,RegForms!R61=1,RegForms!S61=1,RegForms!AG61=1),1,0)</f>
        <v>0</v>
      </c>
      <c r="G61" s="21" t="str">
        <f>RegForms!AY61</f>
        <v>Single</v>
      </c>
      <c r="H61" s="84">
        <f t="shared" si="6"/>
        <v>1</v>
      </c>
      <c r="I61" s="21" t="b">
        <f t="shared" si="4"/>
        <v>0</v>
      </c>
      <c r="J61" s="21">
        <f>RegForms!AZ61</f>
        <v>0</v>
      </c>
      <c r="K61" s="109" t="str">
        <f>RegForms!F61</f>
        <v>maria.barsema@gmail.com</v>
      </c>
      <c r="L61" t="str">
        <f>RegForms!G61</f>
        <v>03 2607055</v>
      </c>
      <c r="M61" t="str">
        <f>RegForms!H61</f>
        <v>021 0752984</v>
      </c>
    </row>
    <row r="62" spans="1:13">
      <c r="A62" s="21">
        <f>RegForms!B62</f>
        <v>0</v>
      </c>
      <c r="B62" s="21"/>
      <c r="C62" s="21">
        <f>IF(OR(RegForms!P62=1,RegForms!Q62=1,RegForms!U62=1),1,0)</f>
        <v>0</v>
      </c>
      <c r="D62" s="21">
        <f>IF(OR(RegForms!P62=1,RegForms!Q62=1,RegForms!R62=1,RegForms!S62=1,RegForms!Y62=1),1,0)</f>
        <v>0</v>
      </c>
      <c r="E62" s="21">
        <f>IF(OR(RegForms!P62=1,RegForms!Q62=1,RegForms!R62=1,RegForms!S62=1,RegForms!AC62=1),1,0)</f>
        <v>0</v>
      </c>
      <c r="F62" s="21">
        <f>IF(OR(RegForms!P62=1,RegForms!Q62=1,RegForms!R62=1,RegForms!S62=1,RegForms!AG62=1),1,0)</f>
        <v>0</v>
      </c>
      <c r="G62" s="21">
        <f>RegForms!AY62</f>
        <v>0</v>
      </c>
      <c r="H62" s="84">
        <f t="shared" si="6"/>
        <v>0</v>
      </c>
      <c r="I62" s="21" t="b">
        <f t="shared" si="4"/>
        <v>0</v>
      </c>
      <c r="J62" s="21">
        <f>RegForms!AZ62</f>
        <v>0</v>
      </c>
      <c r="K62">
        <f>RegForms!F62</f>
        <v>0</v>
      </c>
      <c r="L62">
        <f>RegForms!G62</f>
        <v>0</v>
      </c>
      <c r="M62">
        <f>RegForms!H62</f>
        <v>0</v>
      </c>
    </row>
    <row r="63" spans="1:13">
      <c r="A63" s="21" t="str">
        <f>RegForms!B63</f>
        <v>Michael Short</v>
      </c>
      <c r="B63" s="21"/>
      <c r="C63" s="21">
        <f>IF(OR(RegForms!P63=1,RegForms!Q63=1,RegForms!U63=1),1,0)</f>
        <v>0</v>
      </c>
      <c r="D63" s="21">
        <f>IF(OR(RegForms!P63=1,RegForms!Q63=1,RegForms!R63=1,RegForms!S63=1,RegForms!Y63=1),1,0)</f>
        <v>0</v>
      </c>
      <c r="E63" s="21">
        <f>IF(OR(RegForms!P63=1,RegForms!Q63=1,RegForms!R63=1,RegForms!S63=1,RegForms!AC63=1),1,0)</f>
        <v>0</v>
      </c>
      <c r="F63" s="21">
        <f>IF(OR(RegForms!P63=1,RegForms!Q63=1,RegForms!R63=1,RegForms!S63=1,RegForms!AG63=1),1,0)</f>
        <v>0</v>
      </c>
      <c r="G63" s="21">
        <f>RegForms!AY63</f>
        <v>0</v>
      </c>
      <c r="H63" s="84">
        <f t="shared" si="6"/>
        <v>0</v>
      </c>
      <c r="I63" s="21" t="b">
        <f t="shared" si="4"/>
        <v>0</v>
      </c>
      <c r="J63" s="21">
        <f>RegForms!AZ63</f>
        <v>0</v>
      </c>
      <c r="K63" t="str">
        <f>RegForms!F63</f>
        <v>foreshortclerk@inspire.net.nz</v>
      </c>
      <c r="L63" t="str">
        <f>RegForms!G63</f>
        <v>06 3563127</v>
      </c>
      <c r="M63" t="str">
        <f>RegForms!H63</f>
        <v>027 2409354</v>
      </c>
    </row>
    <row r="64" spans="1:13" ht="30">
      <c r="A64" s="21" t="str">
        <f>RegForms!B64</f>
        <v>Jan-Louise Hamblyn</v>
      </c>
      <c r="B64" s="21"/>
      <c r="C64" s="21">
        <f>IF(OR(RegForms!P64=1,RegForms!Q64=1,RegForms!U64=1),1,0)</f>
        <v>0</v>
      </c>
      <c r="D64" s="21">
        <f>IF(OR(RegForms!P64=1,RegForms!Q64=1,RegForms!R64=1,RegForms!S64=1,RegForms!Y64=1),1,0)</f>
        <v>0</v>
      </c>
      <c r="E64" s="21">
        <f>IF(OR(RegForms!P64=1,RegForms!Q64=1,RegForms!R64=1,RegForms!S64=1,RegForms!AC64=1),1,0)</f>
        <v>0</v>
      </c>
      <c r="F64" s="21">
        <f>IF(OR(RegForms!P64=1,RegForms!Q64=1,RegForms!R64=1,RegForms!S64=1,RegForms!AG64=1),1,0)</f>
        <v>0</v>
      </c>
      <c r="G64" s="21">
        <f>RegForms!AY64</f>
        <v>0</v>
      </c>
      <c r="H64" s="84">
        <f t="shared" si="6"/>
        <v>0</v>
      </c>
      <c r="I64" s="21" t="b">
        <f t="shared" si="4"/>
        <v>0</v>
      </c>
      <c r="J64" s="21">
        <f>RegForms!AZ64</f>
        <v>0</v>
      </c>
      <c r="K64" t="str">
        <f>RegForms!F64</f>
        <v>janlou@xtra.co.nz</v>
      </c>
      <c r="L64" t="str">
        <f>RegForms!G64</f>
        <v>06 3444130</v>
      </c>
      <c r="M64" t="str">
        <f>RegForms!H64</f>
        <v>027 3112596</v>
      </c>
    </row>
    <row r="65" spans="1:13">
      <c r="A65" s="21" t="str">
        <f>RegForms!B65</f>
        <v>Noel Simpson</v>
      </c>
      <c r="B65" s="21"/>
      <c r="C65" s="21">
        <f>IF(OR(RegForms!P65=1,RegForms!Q65=1,RegForms!U65=1),1,0)</f>
        <v>0</v>
      </c>
      <c r="D65" s="21">
        <f>IF(OR(RegForms!P65=1,RegForms!Q65=1,RegForms!R65=1,RegForms!S65=1,RegForms!Y65=1),1,0)</f>
        <v>0</v>
      </c>
      <c r="E65" s="21">
        <f>IF(OR(RegForms!P65=1,RegForms!Q65=1,RegForms!R65=1,RegForms!S65=1,RegForms!AC65=1),1,0)</f>
        <v>0</v>
      </c>
      <c r="F65" s="21">
        <f>IF(OR(RegForms!P65=1,RegForms!Q65=1,RegForms!R65=1,RegForms!S65=1,RegForms!AG65=1),1,0)</f>
        <v>0</v>
      </c>
      <c r="G65" s="21">
        <f>RegForms!AY65</f>
        <v>0</v>
      </c>
      <c r="H65" s="84">
        <f t="shared" si="6"/>
        <v>0</v>
      </c>
      <c r="I65" s="21" t="b">
        <f t="shared" si="4"/>
        <v>0</v>
      </c>
      <c r="J65" s="21">
        <f>RegForms!AZ65</f>
        <v>0</v>
      </c>
      <c r="K65" t="str">
        <f>RegForms!F65</f>
        <v>noddyj@xtra.co.nz</v>
      </c>
      <c r="L65" t="str">
        <f>RegForms!G65</f>
        <v>06 3444130</v>
      </c>
      <c r="M65" t="str">
        <f>RegForms!H65</f>
        <v>027 5444130</v>
      </c>
    </row>
    <row r="66" spans="1:13" ht="30">
      <c r="A66" s="21" t="str">
        <f>RegForms!B66</f>
        <v>Marvin Hubbard</v>
      </c>
      <c r="B66" s="21"/>
      <c r="C66" s="21">
        <f>IF(OR(RegForms!P66=1,RegForms!Q66=1,RegForms!U66=1),1,0)</f>
        <v>0</v>
      </c>
      <c r="D66" s="21">
        <f>IF(OR(RegForms!P66=1,RegForms!Q66=1,RegForms!R66=1,RegForms!S66=1,RegForms!Y66=1),1,0)</f>
        <v>0</v>
      </c>
      <c r="E66" s="21">
        <f>IF(OR(RegForms!P66=1,RegForms!Q66=1,RegForms!R66=1,RegForms!S66=1,RegForms!AC66=1),1,0)</f>
        <v>0</v>
      </c>
      <c r="F66" s="21">
        <f>IF(OR(RegForms!P66=1,RegForms!Q66=1,RegForms!R66=1,RegForms!S66=1,RegForms!AG66=1),1,0)</f>
        <v>0</v>
      </c>
      <c r="G66" s="21" t="str">
        <f>RegForms!AY66</f>
        <v>Gray Southon</v>
      </c>
      <c r="H66" s="84">
        <f t="shared" si="6"/>
        <v>2</v>
      </c>
      <c r="I66" s="21" t="b">
        <f t="shared" si="4"/>
        <v>0</v>
      </c>
      <c r="J66" s="21">
        <f>RegForms!AZ66</f>
        <v>0</v>
      </c>
      <c r="K66" s="109" t="str">
        <f>RegForms!F66</f>
        <v>marvin.hubbard@gmail.com</v>
      </c>
      <c r="L66" t="str">
        <f>RegForms!G66</f>
        <v>03 4739188</v>
      </c>
      <c r="M66" t="str">
        <f>RegForms!H66</f>
        <v>020 41533855</v>
      </c>
    </row>
    <row r="67" spans="1:13">
      <c r="A67" s="21" t="str">
        <f>RegForms!B67</f>
        <v>Anna Dunford</v>
      </c>
      <c r="B67" s="21"/>
      <c r="C67" s="21">
        <f>IF(OR(RegForms!P67=1,RegForms!Q67=1,RegForms!U67=1),1,0)</f>
        <v>0</v>
      </c>
      <c r="D67" s="21">
        <f>IF(OR(RegForms!P67=1,RegForms!Q67=1,RegForms!R67=1,RegForms!S67=1,RegForms!Y67=1),1,0)</f>
        <v>0</v>
      </c>
      <c r="E67" s="21">
        <f>IF(OR(RegForms!P67=1,RegForms!Q67=1,RegForms!R67=1,RegForms!S67=1,RegForms!AC67=1),1,0)</f>
        <v>0</v>
      </c>
      <c r="F67" s="21">
        <f>IF(OR(RegForms!P67=1,RegForms!Q67=1,RegForms!R67=1,RegForms!S67=1,RegForms!AG67=1),1,0)</f>
        <v>0</v>
      </c>
      <c r="G67" s="21" t="str">
        <f>RegForms!AY67</f>
        <v>*</v>
      </c>
      <c r="H67" s="84">
        <f t="shared" si="6"/>
        <v>99</v>
      </c>
      <c r="I67" s="21" t="b">
        <f t="shared" si="4"/>
        <v>0</v>
      </c>
      <c r="J67" s="21">
        <f>RegForms!AZ67</f>
        <v>0</v>
      </c>
      <c r="K67" s="109" t="str">
        <f>RegForms!F67</f>
        <v>annadinnz@gmail.com</v>
      </c>
      <c r="L67" t="str">
        <f>RegForms!G67</f>
        <v>09 4082103</v>
      </c>
      <c r="M67" t="str">
        <f>RegForms!H67</f>
        <v>021 02552057</v>
      </c>
    </row>
    <row r="68" spans="1:13" ht="30">
      <c r="A68" s="21" t="str">
        <f>RegForms!B68</f>
        <v>Gray Southon</v>
      </c>
      <c r="B68" s="21"/>
      <c r="C68" s="21">
        <f>IF(OR(RegForms!P68=1,RegForms!Q68=1,RegForms!U68=1),1,0)</f>
        <v>1</v>
      </c>
      <c r="D68" s="21">
        <f>IF(OR(RegForms!P68=1,RegForms!Q68=1,RegForms!R68=1,RegForms!S68=1,RegForms!Y68=1),1,0)</f>
        <v>1</v>
      </c>
      <c r="E68" s="21">
        <f>IF(OR(RegForms!P68=1,RegForms!Q68=1,RegForms!R68=1,RegForms!S68=1,RegForms!AC68=1),1,0)</f>
        <v>1</v>
      </c>
      <c r="F68" s="21">
        <f>IF(OR(RegForms!P68=1,RegForms!Q68=1,RegForms!R68=1,RegForms!S68=1,RegForms!AG68=1),1,0)</f>
        <v>1</v>
      </c>
      <c r="G68" s="21" t="str">
        <f>RegForms!AY68</f>
        <v>Marvin Hubbard</v>
      </c>
      <c r="H68" s="84">
        <f t="shared" si="6"/>
        <v>2</v>
      </c>
      <c r="I68" s="21" t="b">
        <f t="shared" si="4"/>
        <v>1</v>
      </c>
      <c r="J68" s="21">
        <f>RegForms!AZ68</f>
        <v>0</v>
      </c>
      <c r="K68" s="109" t="str">
        <f>RegForms!F68</f>
        <v>gray@southon.net</v>
      </c>
      <c r="L68" t="str">
        <f>RegForms!G68</f>
        <v>07 5787119</v>
      </c>
      <c r="M68" t="str">
        <f>RegForms!H68</f>
        <v>021 020977</v>
      </c>
    </row>
    <row r="69" spans="1:13">
      <c r="A69" s="21" t="str">
        <f>RegForms!B69</f>
        <v>Eileen Gundesen</v>
      </c>
      <c r="B69" s="21"/>
      <c r="C69" s="21">
        <f>IF(OR(RegForms!P69=1,RegForms!Q69=1,RegForms!U69=1),1,0)</f>
        <v>0</v>
      </c>
      <c r="D69" s="21">
        <f>IF(OR(RegForms!P69=1,RegForms!Q69=1,RegForms!R69=1,RegForms!S69=1,RegForms!Y69=1),1,0)</f>
        <v>0</v>
      </c>
      <c r="E69" s="21">
        <f>IF(OR(RegForms!P69=1,RegForms!Q69=1,RegForms!R69=1,RegForms!S69=1,RegForms!AC69=1),1,0)</f>
        <v>0</v>
      </c>
      <c r="F69" s="21">
        <f>IF(OR(RegForms!P69=1,RegForms!Q69=1,RegForms!R69=1,RegForms!S69=1,RegForms!AG69=1),1,0)</f>
        <v>0</v>
      </c>
      <c r="G69" s="21">
        <f>RegForms!AY69</f>
        <v>0</v>
      </c>
      <c r="H69" s="84">
        <f t="shared" si="6"/>
        <v>0</v>
      </c>
      <c r="I69" s="21" t="b">
        <f t="shared" si="4"/>
        <v>0</v>
      </c>
      <c r="J69" s="21">
        <f>RegForms!AZ69</f>
        <v>0</v>
      </c>
      <c r="K69" t="str">
        <f>RegForms!F69</f>
        <v>eileengundesennz@gmail.com</v>
      </c>
      <c r="L69" t="str">
        <f>RegForms!G69</f>
        <v>06 7550605</v>
      </c>
      <c r="M69" t="str">
        <f>RegForms!H69</f>
        <v>027 3510894</v>
      </c>
    </row>
    <row r="70" spans="1:13">
      <c r="A70" s="21" t="str">
        <f>RegForms!B70</f>
        <v>Ruth Gadgil</v>
      </c>
      <c r="B70" s="21"/>
      <c r="C70" s="21">
        <f>IF(OR(RegForms!P70=1,RegForms!Q70=1,RegForms!U70=1),1,0)</f>
        <v>0</v>
      </c>
      <c r="D70" s="21">
        <f>IF(OR(RegForms!P70=1,RegForms!Q70=1,RegForms!R70=1,RegForms!S70=1,RegForms!Y70=1),1,0)</f>
        <v>1</v>
      </c>
      <c r="E70" s="21">
        <f>IF(OR(RegForms!P70=1,RegForms!Q70=1,RegForms!R70=1,RegForms!S70=1,RegForms!AC70=1),1,0)</f>
        <v>1</v>
      </c>
      <c r="F70" s="21">
        <f>IF(OR(RegForms!P70=1,RegForms!Q70=1,RegForms!R70=1,RegForms!S70=1,RegForms!AG70=1),1,0)</f>
        <v>1</v>
      </c>
      <c r="G70" s="21" t="str">
        <f>RegForms!AY70</f>
        <v>Single</v>
      </c>
      <c r="H70" s="84">
        <f t="shared" si="6"/>
        <v>1</v>
      </c>
      <c r="I70" s="21" t="b">
        <f t="shared" si="4"/>
        <v>1</v>
      </c>
      <c r="J70" s="21">
        <f>RegForms!AZ70</f>
        <v>0</v>
      </c>
      <c r="K70" s="109" t="str">
        <f>RegForms!F70</f>
        <v>ruth.gadgil@xtra.co.nz</v>
      </c>
      <c r="L70" t="str">
        <f>RegForms!G70</f>
        <v>07 3481836</v>
      </c>
      <c r="M70">
        <f>RegForms!H70</f>
        <v>0</v>
      </c>
    </row>
    <row r="71" spans="1:13" ht="45">
      <c r="A71" s="21" t="str">
        <f>RegForms!B71</f>
        <v>Carril Karr</v>
      </c>
      <c r="B71" s="21"/>
      <c r="C71" s="21">
        <f>IF(OR(RegForms!P71=1,RegForms!Q71=1,RegForms!U71=1),1,0)</f>
        <v>0</v>
      </c>
      <c r="D71" s="21">
        <f>IF(OR(RegForms!P71=1,RegForms!Q71=1,RegForms!R71=1,RegForms!S71=1,RegForms!Y71=1),1,0)</f>
        <v>1</v>
      </c>
      <c r="E71" s="21">
        <f>IF(OR(RegForms!P71=1,RegForms!Q71=1,RegForms!R71=1,RegForms!S71=1,RegForms!AC71=1),1,0)</f>
        <v>1</v>
      </c>
      <c r="F71" s="21">
        <f>IF(OR(RegForms!P71=1,RegForms!Q71=1,RegForms!R71=1,RegForms!S71=1,RegForms!AG71=1),1,0)</f>
        <v>1</v>
      </c>
      <c r="G71" s="21" t="str">
        <f>RegForms!AY71</f>
        <v>Single</v>
      </c>
      <c r="H71" s="84">
        <f t="shared" si="6"/>
        <v>1</v>
      </c>
      <c r="I71" s="21" t="b">
        <f t="shared" si="4"/>
        <v>1</v>
      </c>
      <c r="J71" s="21">
        <f>RegForms!AZ71</f>
        <v>0</v>
      </c>
      <c r="K71" s="109" t="str">
        <f>RegForms!F71</f>
        <v>ckarr-hamilton@hotmail.com</v>
      </c>
      <c r="L71" t="str">
        <f>RegForms!G71</f>
        <v>07 8472842</v>
      </c>
      <c r="M71" t="str">
        <f>RegForms!H71</f>
        <v>021 1794827</v>
      </c>
    </row>
    <row r="72" spans="1:13">
      <c r="A72" s="21" t="str">
        <f>RegForms!B72</f>
        <v>Cathee Glennon</v>
      </c>
      <c r="B72" s="21"/>
      <c r="C72" s="21">
        <f>IF(OR(RegForms!P72=1,RegForms!Q72=1,RegForms!U72=1),1,0)</f>
        <v>0</v>
      </c>
      <c r="D72" s="21">
        <f>IF(OR(RegForms!P72=1,RegForms!Q72=1,RegForms!R72=1,RegForms!S72=1,RegForms!Y72=1),1,0)</f>
        <v>0</v>
      </c>
      <c r="E72" s="21">
        <f>IF(OR(RegForms!P72=1,RegForms!Q72=1,RegForms!R72=1,RegForms!S72=1,RegForms!AC72=1),1,0)</f>
        <v>0</v>
      </c>
      <c r="F72" s="21">
        <f>IF(OR(RegForms!P72=1,RegForms!Q72=1,RegForms!R72=1,RegForms!S72=1,RegForms!AG72=1),1,0)</f>
        <v>0</v>
      </c>
      <c r="G72" s="21">
        <f>RegForms!AY72</f>
        <v>0</v>
      </c>
      <c r="H72" s="84">
        <f t="shared" si="6"/>
        <v>0</v>
      </c>
      <c r="I72" s="21" t="b">
        <f t="shared" si="4"/>
        <v>0</v>
      </c>
      <c r="J72" s="21">
        <f>RegForms!AZ72</f>
        <v>0</v>
      </c>
      <c r="K72" t="str">
        <f>RegForms!F72</f>
        <v>cathee.glennon@gmail.com</v>
      </c>
      <c r="L72" t="str">
        <f>RegForms!G72</f>
        <v>021 1765090</v>
      </c>
      <c r="M72">
        <f>RegForms!H72</f>
        <v>0</v>
      </c>
    </row>
    <row r="73" spans="1:13">
      <c r="A73" s="21" t="str">
        <f>RegForms!B73</f>
        <v>Roisin Whelan</v>
      </c>
      <c r="B73" s="21"/>
      <c r="C73" s="21">
        <f>IF(OR(RegForms!P73=1,RegForms!Q73=1,RegForms!U73=1),1,0)</f>
        <v>0</v>
      </c>
      <c r="D73" s="21">
        <f>IF(OR(RegForms!P73=1,RegForms!Q73=1,RegForms!R73=1,RegForms!S73=1,RegForms!Y73=1),1,0)</f>
        <v>0</v>
      </c>
      <c r="E73" s="21">
        <f>IF(OR(RegForms!P73=1,RegForms!Q73=1,RegForms!R73=1,RegForms!S73=1,RegForms!AC73=1),1,0)</f>
        <v>0</v>
      </c>
      <c r="F73" s="21">
        <f>IF(OR(RegForms!P73=1,RegForms!Q73=1,RegForms!R73=1,RegForms!S73=1,RegForms!AG73=1),1,0)</f>
        <v>0</v>
      </c>
      <c r="G73" s="21">
        <f>RegForms!AY73</f>
        <v>0</v>
      </c>
      <c r="H73" s="84">
        <f t="shared" si="6"/>
        <v>0</v>
      </c>
      <c r="I73" s="21" t="b">
        <f t="shared" si="4"/>
        <v>0</v>
      </c>
      <c r="J73" s="21">
        <f>RegForms!AZ73</f>
        <v>0</v>
      </c>
      <c r="K73" t="str">
        <f>RegForms!F73</f>
        <v>keepitsimple4865@gmail.com</v>
      </c>
      <c r="L73">
        <f>RegForms!G73</f>
        <v>0</v>
      </c>
      <c r="M73" t="str">
        <f>RegForms!H73</f>
        <v>022 0126744</v>
      </c>
    </row>
    <row r="74" spans="1:13" ht="30">
      <c r="A74" s="21" t="str">
        <f>RegForms!B74</f>
        <v>Niamh Whelan-Turnbull</v>
      </c>
      <c r="B74" s="21"/>
      <c r="C74" s="21">
        <f>IF(OR(RegForms!P74=1,RegForms!Q74=1,RegForms!U74=1),1,0)</f>
        <v>0</v>
      </c>
      <c r="D74" s="21">
        <f>IF(OR(RegForms!P74=1,RegForms!Q74=1,RegForms!R74=1,RegForms!S74=1,RegForms!Y74=1),1,0)</f>
        <v>0</v>
      </c>
      <c r="E74" s="21">
        <f>IF(OR(RegForms!P74=1,RegForms!Q74=1,RegForms!R74=1,RegForms!S74=1,RegForms!AC74=1),1,0)</f>
        <v>0</v>
      </c>
      <c r="F74" s="21">
        <f>IF(OR(RegForms!P74=1,RegForms!Q74=1,RegForms!R74=1,RegForms!S74=1,RegForms!AG74=1),1,0)</f>
        <v>0</v>
      </c>
      <c r="G74" s="21">
        <f>RegForms!AY74</f>
        <v>0</v>
      </c>
      <c r="H74" s="84">
        <f t="shared" si="6"/>
        <v>0</v>
      </c>
      <c r="I74" s="21" t="b">
        <f t="shared" si="4"/>
        <v>0</v>
      </c>
      <c r="J74" s="21">
        <f>RegForms!AZ74</f>
        <v>0</v>
      </c>
      <c r="K74" t="str">
        <f>RegForms!F74</f>
        <v>niamhw.t@gmail.com</v>
      </c>
      <c r="L74">
        <f>RegForms!G74</f>
        <v>0</v>
      </c>
      <c r="M74" t="str">
        <f>RegForms!H74</f>
        <v>022 3063207</v>
      </c>
    </row>
    <row r="75" spans="1:13">
      <c r="A75" s="21" t="str">
        <f>RegForms!B75</f>
        <v>Tobias Brooke</v>
      </c>
      <c r="B75" s="21"/>
      <c r="C75" s="21">
        <f>IF(OR(RegForms!P75=1,RegForms!Q75=1,RegForms!U75=1),1,0)</f>
        <v>0</v>
      </c>
      <c r="D75" s="21">
        <f>IF(OR(RegForms!P75=1,RegForms!Q75=1,RegForms!R75=1,RegForms!S75=1,RegForms!Y75=1),1,0)</f>
        <v>0</v>
      </c>
      <c r="E75" s="21">
        <f>IF(OR(RegForms!P75=1,RegForms!Q75=1,RegForms!R75=1,RegForms!S75=1,RegForms!AC75=1),1,0)</f>
        <v>0</v>
      </c>
      <c r="F75" s="21">
        <f>IF(OR(RegForms!P75=1,RegForms!Q75=1,RegForms!R75=1,RegForms!S75=1,RegForms!AG75=1),1,0)</f>
        <v>0</v>
      </c>
      <c r="G75" s="21">
        <f>RegForms!AY75</f>
        <v>0</v>
      </c>
      <c r="H75" s="84">
        <f t="shared" si="6"/>
        <v>0</v>
      </c>
      <c r="I75" s="21" t="b">
        <f t="shared" si="4"/>
        <v>0</v>
      </c>
      <c r="J75" s="21">
        <f>RegForms!AZ75</f>
        <v>0</v>
      </c>
      <c r="K75" t="str">
        <f>RegForms!F75</f>
        <v>brooke.tobias@gmail.com</v>
      </c>
      <c r="L75">
        <f>RegForms!G75</f>
        <v>0</v>
      </c>
      <c r="M75" t="str">
        <f>RegForms!H75</f>
        <v>022 6982387</v>
      </c>
    </row>
    <row r="76" spans="1:13">
      <c r="A76" s="21" t="str">
        <f>RegForms!B76</f>
        <v>Barbara Mountier</v>
      </c>
      <c r="B76" s="21"/>
      <c r="C76" s="21">
        <f>IF(OR(RegForms!P76=1,RegForms!Q76=1,RegForms!U76=1),1,0)</f>
        <v>0</v>
      </c>
      <c r="D76" s="21">
        <f>IF(OR(RegForms!P76=1,RegForms!Q76=1,RegForms!R76=1,RegForms!S76=1,RegForms!Y76=1),1,0)</f>
        <v>0</v>
      </c>
      <c r="E76" s="21">
        <f>IF(OR(RegForms!P76=1,RegForms!Q76=1,RegForms!R76=1,RegForms!S76=1,RegForms!AC76=1),1,0)</f>
        <v>0</v>
      </c>
      <c r="F76" s="21">
        <f>IF(OR(RegForms!P76=1,RegForms!Q76=1,RegForms!R76=1,RegForms!S76=1,RegForms!AG76=1),1,0)</f>
        <v>0</v>
      </c>
      <c r="G76" s="21">
        <f>RegForms!AY76</f>
        <v>0</v>
      </c>
      <c r="H76" s="84">
        <f t="shared" si="6"/>
        <v>0</v>
      </c>
      <c r="I76" s="21" t="b">
        <f t="shared" ref="I76:I139" si="7">OR(C76,D76,E76,F76)</f>
        <v>0</v>
      </c>
      <c r="J76" s="21">
        <f>RegForms!AZ76</f>
        <v>0</v>
      </c>
      <c r="K76" t="str">
        <f>RegForms!F76</f>
        <v>barbaramountier@xtra.co.nz</v>
      </c>
      <c r="L76" t="str">
        <f>RegForms!G76</f>
        <v>04 2932545</v>
      </c>
      <c r="M76" t="str">
        <f>RegForms!H76</f>
        <v>021 0683862</v>
      </c>
    </row>
    <row r="77" spans="1:13">
      <c r="A77" s="21" t="str">
        <f>RegForms!B77</f>
        <v>Heather Nunns</v>
      </c>
      <c r="B77" s="21"/>
      <c r="C77" s="21">
        <f>IF(OR(RegForms!P77=1,RegForms!Q77=1,RegForms!U77=1),1,0)</f>
        <v>0</v>
      </c>
      <c r="D77" s="21">
        <f>IF(OR(RegForms!P77=1,RegForms!Q77=1,RegForms!R77=1,RegForms!S77=1,RegForms!Y77=1),1,0)</f>
        <v>0</v>
      </c>
      <c r="E77" s="21">
        <f>IF(OR(RegForms!P77=1,RegForms!Q77=1,RegForms!R77=1,RegForms!S77=1,RegForms!AC77=1),1,0)</f>
        <v>0</v>
      </c>
      <c r="F77" s="21">
        <f>IF(OR(RegForms!P77=1,RegForms!Q77=1,RegForms!R77=1,RegForms!S77=1,RegForms!AG77=1),1,0)</f>
        <v>0</v>
      </c>
      <c r="G77" s="21">
        <f>RegForms!AY77</f>
        <v>0</v>
      </c>
      <c r="H77" s="84">
        <f t="shared" si="6"/>
        <v>0</v>
      </c>
      <c r="I77" s="21" t="b">
        <f t="shared" si="7"/>
        <v>0</v>
      </c>
      <c r="J77" s="21">
        <f>RegForms!AZ77</f>
        <v>0</v>
      </c>
      <c r="K77" t="str">
        <f>RegForms!F77</f>
        <v>heather@analyticmatters.co.nz</v>
      </c>
      <c r="L77" t="str">
        <f>RegForms!G77</f>
        <v>027 3329785</v>
      </c>
      <c r="M77">
        <f>RegForms!H77</f>
        <v>0</v>
      </c>
    </row>
    <row r="78" spans="1:13">
      <c r="A78" s="21" t="str">
        <f>RegForms!B78</f>
        <v>Rae Wensley</v>
      </c>
      <c r="B78" s="21"/>
      <c r="C78" s="21">
        <f>IF(OR(RegForms!P78=1,RegForms!Q78=1,RegForms!U78=1),1,0)</f>
        <v>1</v>
      </c>
      <c r="D78" s="21">
        <f>IF(OR(RegForms!P78=1,RegForms!Q78=1,RegForms!R78=1,RegForms!S78=1,RegForms!Y78=1),1,0)</f>
        <v>1</v>
      </c>
      <c r="E78" s="21">
        <f>IF(OR(RegForms!P78=1,RegForms!Q78=1,RegForms!R78=1,RegForms!S78=1,RegForms!AC78=1),1,0)</f>
        <v>1</v>
      </c>
      <c r="F78" s="21">
        <f>IF(OR(RegForms!P78=1,RegForms!Q78=1,RegForms!R78=1,RegForms!S78=1,RegForms!AG78=1),1,0)</f>
        <v>1</v>
      </c>
      <c r="G78" s="21" t="str">
        <f>RegForms!AY78</f>
        <v>Single</v>
      </c>
      <c r="H78" s="84">
        <f t="shared" si="6"/>
        <v>1</v>
      </c>
      <c r="I78" s="21" t="b">
        <f t="shared" si="7"/>
        <v>1</v>
      </c>
      <c r="J78" s="21">
        <f>RegForms!AZ78</f>
        <v>0</v>
      </c>
      <c r="K78" s="109">
        <f>RegForms!F78</f>
        <v>0</v>
      </c>
      <c r="L78" t="str">
        <f>RegForms!G78</f>
        <v>See Alistair Diary 29/4</v>
      </c>
      <c r="M78">
        <f>RegForms!H78</f>
        <v>0</v>
      </c>
    </row>
    <row r="79" spans="1:13" ht="30">
      <c r="A79" s="21" t="str">
        <f>RegForms!B79</f>
        <v>Patricia Macgregor</v>
      </c>
      <c r="B79" s="21"/>
      <c r="C79" s="21">
        <f>IF(OR(RegForms!P79=1,RegForms!Q79=1,RegForms!U79=1),1,0)</f>
        <v>0</v>
      </c>
      <c r="D79" s="21">
        <f>IF(OR(RegForms!P79=1,RegForms!Q79=1,RegForms!R79=1,RegForms!S79=1,RegForms!Y79=1),1,0)</f>
        <v>0</v>
      </c>
      <c r="E79" s="21">
        <f>IF(OR(RegForms!P79=1,RegForms!Q79=1,RegForms!R79=1,RegForms!S79=1,RegForms!AC79=1),1,0)</f>
        <v>0</v>
      </c>
      <c r="F79" s="21">
        <f>IF(OR(RegForms!P79=1,RegForms!Q79=1,RegForms!R79=1,RegForms!S79=1,RegForms!AG79=1),1,0)</f>
        <v>0</v>
      </c>
      <c r="G79" s="21" t="str">
        <f>RegForms!AY79</f>
        <v>*</v>
      </c>
      <c r="H79" s="84">
        <f t="shared" si="6"/>
        <v>99</v>
      </c>
      <c r="I79" s="21" t="b">
        <f t="shared" si="7"/>
        <v>0</v>
      </c>
      <c r="J79" s="21" t="str">
        <f>RegForms!AZ79</f>
        <v>Said share with Viola, but Viola not staying!</v>
      </c>
      <c r="K79" s="109" t="str">
        <f>RegForms!F79</f>
        <v>anpjmacgregor@xtra.co.nz</v>
      </c>
      <c r="L79" t="str">
        <f>RegForms!G79</f>
        <v>06 3571184</v>
      </c>
      <c r="M79">
        <f>RegForms!H79</f>
        <v>0</v>
      </c>
    </row>
    <row r="80" spans="1:13">
      <c r="A80" s="21" t="str">
        <f>RegForms!B80</f>
        <v>Robin Watts</v>
      </c>
      <c r="B80" s="21"/>
      <c r="C80" s="21">
        <f>IF(OR(RegForms!P80=1,RegForms!Q80=1,RegForms!U80=1),1,0)</f>
        <v>0</v>
      </c>
      <c r="D80" s="21">
        <f>IF(OR(RegForms!P80=1,RegForms!Q80=1,RegForms!R80=1,RegForms!S80=1,RegForms!Y80=1),1,0)</f>
        <v>0</v>
      </c>
      <c r="E80" s="21">
        <f>IF(OR(RegForms!P80=1,RegForms!Q80=1,RegForms!R80=1,RegForms!S80=1,RegForms!AC80=1),1,0)</f>
        <v>0</v>
      </c>
      <c r="F80" s="21">
        <f>IF(OR(RegForms!P80=1,RegForms!Q80=1,RegForms!R80=1,RegForms!S80=1,RegForms!AG80=1),1,0)</f>
        <v>0</v>
      </c>
      <c r="G80" s="21">
        <f>RegForms!AY80</f>
        <v>0</v>
      </c>
      <c r="H80" s="84">
        <f t="shared" si="6"/>
        <v>0</v>
      </c>
      <c r="I80" s="21" t="b">
        <f t="shared" si="7"/>
        <v>0</v>
      </c>
      <c r="J80" s="21">
        <f>RegForms!AZ80</f>
        <v>0</v>
      </c>
      <c r="K80" t="str">
        <f>RegForms!F80</f>
        <v>robin@stoverwatts.com</v>
      </c>
      <c r="L80" t="str">
        <f>RegForms!G80</f>
        <v>09 3788008</v>
      </c>
      <c r="M80" t="str">
        <f>RegForms!H80</f>
        <v>021 2886478</v>
      </c>
    </row>
    <row r="81" spans="1:13">
      <c r="A81" s="21" t="str">
        <f>RegForms!B81</f>
        <v>Sue Stover</v>
      </c>
      <c r="B81" s="21"/>
      <c r="C81" s="21">
        <f>IF(OR(RegForms!P81=1,RegForms!Q81=1,RegForms!U81=1),1,0)</f>
        <v>0</v>
      </c>
      <c r="D81" s="21">
        <f>IF(OR(RegForms!P81=1,RegForms!Q81=1,RegForms!R81=1,RegForms!S81=1,RegForms!Y81=1),1,0)</f>
        <v>0</v>
      </c>
      <c r="E81" s="21">
        <f>IF(OR(RegForms!P81=1,RegForms!Q81=1,RegForms!R81=1,RegForms!S81=1,RegForms!AC81=1),1,0)</f>
        <v>0</v>
      </c>
      <c r="F81" s="21">
        <f>IF(OR(RegForms!P81=1,RegForms!Q81=1,RegForms!R81=1,RegForms!S81=1,RegForms!AG81=1),1,0)</f>
        <v>0</v>
      </c>
      <c r="G81" s="21">
        <f>RegForms!AY81</f>
        <v>0</v>
      </c>
      <c r="H81" s="84">
        <f t="shared" si="6"/>
        <v>0</v>
      </c>
      <c r="I81" s="21" t="b">
        <f t="shared" si="7"/>
        <v>0</v>
      </c>
      <c r="J81" s="21">
        <f>RegForms!AZ81</f>
        <v>0</v>
      </c>
      <c r="K81" t="str">
        <f>RegForms!F81</f>
        <v>robin@stoverwatts.com</v>
      </c>
      <c r="L81" t="str">
        <f>RegForms!G81</f>
        <v>09 3788008</v>
      </c>
      <c r="M81" t="str">
        <f>RegForms!H81</f>
        <v>021 02680278</v>
      </c>
    </row>
    <row r="82" spans="1:13">
      <c r="A82" s="21" t="str">
        <f>RegForms!B82</f>
        <v>John Michaelis</v>
      </c>
      <c r="B82" s="21"/>
      <c r="C82" s="21">
        <f>IF(OR(RegForms!P82=1,RegForms!Q82=1,RegForms!U82=1),1,0)</f>
        <v>1</v>
      </c>
      <c r="D82" s="21">
        <f>IF(OR(RegForms!P82=1,RegForms!Q82=1,RegForms!R82=1,RegForms!S82=1,RegForms!Y82=1),1,0)</f>
        <v>1</v>
      </c>
      <c r="E82" s="21">
        <f>IF(OR(RegForms!P82=1,RegForms!Q82=1,RegForms!R82=1,RegForms!S82=1,RegForms!AC82=1),1,0)</f>
        <v>1</v>
      </c>
      <c r="F82" s="21">
        <f>IF(OR(RegForms!P82=1,RegForms!Q82=1,RegForms!R82=1,RegForms!S82=1,RegForms!AG82=1),1,0)</f>
        <v>1</v>
      </c>
      <c r="G82" s="21" t="str">
        <f>RegForms!AY82</f>
        <v>Single</v>
      </c>
      <c r="H82" s="84">
        <f t="shared" si="6"/>
        <v>1</v>
      </c>
      <c r="I82" s="21" t="b">
        <f t="shared" si="7"/>
        <v>1</v>
      </c>
      <c r="J82" s="21">
        <f>RegForms!AZ82</f>
        <v>0</v>
      </c>
      <c r="K82" s="109" t="str">
        <f>RegForms!F82</f>
        <v>John@Michaelis.net</v>
      </c>
      <c r="L82">
        <f>RegForms!G82</f>
        <v>0</v>
      </c>
      <c r="M82" t="str">
        <f>RegForms!H82</f>
        <v>027 3617023</v>
      </c>
    </row>
    <row r="83" spans="1:13" ht="30">
      <c r="A83" s="21" t="str">
        <f>RegForms!B83</f>
        <v>Meghan Stewart-Ward</v>
      </c>
      <c r="B83" s="21"/>
      <c r="C83" s="21">
        <f>IF(OR(RegForms!P83=1,RegForms!Q83=1,RegForms!U83=1),1,0)</f>
        <v>0</v>
      </c>
      <c r="D83" s="21">
        <f>IF(OR(RegForms!P83=1,RegForms!Q83=1,RegForms!R83=1,RegForms!S83=1,RegForms!Y83=1),1,0)</f>
        <v>0</v>
      </c>
      <c r="E83" s="21">
        <f>IF(OR(RegForms!P83=1,RegForms!Q83=1,RegForms!R83=1,RegForms!S83=1,RegForms!AC83=1),1,0)</f>
        <v>0</v>
      </c>
      <c r="F83" s="21">
        <f>IF(OR(RegForms!P83=1,RegForms!Q83=1,RegForms!R83=1,RegForms!S83=1,RegForms!AG83=1),1,0)</f>
        <v>1</v>
      </c>
      <c r="G83" s="21" t="str">
        <f>RegForms!AY83</f>
        <v>*</v>
      </c>
      <c r="H83" s="84">
        <f t="shared" si="6"/>
        <v>99</v>
      </c>
      <c r="I83" s="21" t="b">
        <f t="shared" si="7"/>
        <v>1</v>
      </c>
      <c r="J83" s="21">
        <f>RegForms!AZ83</f>
        <v>0</v>
      </c>
      <c r="K83" s="109" t="str">
        <f>RegForms!F83</f>
        <v>m.stewartward@gmail.com</v>
      </c>
      <c r="L83">
        <f>RegForms!G83</f>
        <v>0</v>
      </c>
      <c r="M83" t="str">
        <f>RegForms!H83</f>
        <v>0222 1238804</v>
      </c>
    </row>
    <row r="84" spans="1:13" ht="45">
      <c r="A84" s="21" t="str">
        <f>RegForms!B84</f>
        <v>Liz Remmerswaal</v>
      </c>
      <c r="B84" s="21"/>
      <c r="C84" s="21">
        <f>IF(OR(RegForms!P84=1,RegForms!Q84=1,RegForms!U84=1),1,0)</f>
        <v>0</v>
      </c>
      <c r="D84" s="21">
        <f>IF(OR(RegForms!P84=1,RegForms!Q84=1,RegForms!R84=1,RegForms!S84=1,RegForms!Y84=1),1,0)</f>
        <v>1</v>
      </c>
      <c r="E84" s="21">
        <f>IF(OR(RegForms!P84=1,RegForms!Q84=1,RegForms!R84=1,RegForms!S84=1,RegForms!AC84=1),1,0)</f>
        <v>1</v>
      </c>
      <c r="F84" s="21">
        <f>IF(OR(RegForms!P84=1,RegForms!Q84=1,RegForms!R84=1,RegForms!S84=1,RegForms!AG84=1),1,0)</f>
        <v>1</v>
      </c>
      <c r="G84" s="21" t="str">
        <f>RegForms!AY84</f>
        <v>*</v>
      </c>
      <c r="H84" s="84">
        <f t="shared" si="6"/>
        <v>99</v>
      </c>
      <c r="I84" s="21" t="b">
        <f t="shared" si="7"/>
        <v>1</v>
      </c>
      <c r="J84" s="21" t="str">
        <f>RegForms!AZ84</f>
        <v>Said share with Peni Connoly but Peni not coming</v>
      </c>
      <c r="K84" s="109" t="str">
        <f>RegForms!F84</f>
        <v>lizrem@gmail.com</v>
      </c>
      <c r="L84" t="str">
        <f>RegForms!G84</f>
        <v>027 3331055</v>
      </c>
      <c r="M84">
        <f>RegForms!H84</f>
        <v>0</v>
      </c>
    </row>
    <row r="85" spans="1:13">
      <c r="A85" s="21" t="str">
        <f>RegForms!B85</f>
        <v>Hilda Daw</v>
      </c>
      <c r="B85" s="21"/>
      <c r="C85" s="21">
        <f>IF(OR(RegForms!P85=1,RegForms!Q85=1,RegForms!U85=1),1,0)</f>
        <v>0</v>
      </c>
      <c r="D85" s="21">
        <f>IF(OR(RegForms!P85=1,RegForms!Q85=1,RegForms!R85=1,RegForms!S85=1,RegForms!Y85=1),1,0)</f>
        <v>0</v>
      </c>
      <c r="E85" s="21">
        <f>IF(OR(RegForms!P85=1,RegForms!Q85=1,RegForms!R85=1,RegForms!S85=1,RegForms!AC85=1),1,0)</f>
        <v>0</v>
      </c>
      <c r="F85" s="21">
        <f>IF(OR(RegForms!P85=1,RegForms!Q85=1,RegForms!R85=1,RegForms!S85=1,RegForms!AG85=1),1,0)</f>
        <v>0</v>
      </c>
      <c r="G85" s="21">
        <f>RegForms!AY85</f>
        <v>0</v>
      </c>
      <c r="H85" s="84">
        <f t="shared" si="6"/>
        <v>0</v>
      </c>
      <c r="I85" s="21" t="b">
        <f t="shared" si="7"/>
        <v>0</v>
      </c>
      <c r="J85" s="21">
        <f>RegForms!AZ85</f>
        <v>0</v>
      </c>
      <c r="K85" t="str">
        <f>RegForms!F85</f>
        <v>hildadaw@icloud.com</v>
      </c>
      <c r="L85">
        <f>RegForms!G85</f>
        <v>0</v>
      </c>
      <c r="M85" t="str">
        <f>RegForms!H85</f>
        <v>021 0429296</v>
      </c>
    </row>
    <row r="86" spans="1:13">
      <c r="A86" s="21" t="str">
        <f>RegForms!B86</f>
        <v>Josie Mir</v>
      </c>
      <c r="B86" s="21"/>
      <c r="C86" s="21">
        <f>IF(OR(RegForms!P86=1,RegForms!Q86=1,RegForms!U86=1),1,0)</f>
        <v>0</v>
      </c>
      <c r="D86" s="21">
        <f>IF(OR(RegForms!P86=1,RegForms!Q86=1,RegForms!R86=1,RegForms!S86=1,RegForms!Y86=1),1,0)</f>
        <v>1</v>
      </c>
      <c r="E86" s="21">
        <f>IF(OR(RegForms!P86=1,RegForms!Q86=1,RegForms!R86=1,RegForms!S86=1,RegForms!AC86=1),1,0)</f>
        <v>1</v>
      </c>
      <c r="F86" s="21">
        <f>IF(OR(RegForms!P86=1,RegForms!Q86=1,RegForms!R86=1,RegForms!S86=1,RegForms!AG86=1),1,0)</f>
        <v>1</v>
      </c>
      <c r="G86" s="21" t="str">
        <f>RegForms!AY86</f>
        <v>Single</v>
      </c>
      <c r="H86" s="84">
        <f t="shared" si="6"/>
        <v>1</v>
      </c>
      <c r="I86" s="21" t="b">
        <f t="shared" si="7"/>
        <v>1</v>
      </c>
      <c r="J86" s="21">
        <f>RegForms!AZ86</f>
        <v>0</v>
      </c>
      <c r="K86" s="109" t="str">
        <f>RegForms!F86</f>
        <v>josefmir@gmail.com</v>
      </c>
      <c r="L86" t="str">
        <f>RegForms!G86</f>
        <v>07 3237955</v>
      </c>
      <c r="M86">
        <f>RegForms!H86</f>
        <v>0</v>
      </c>
    </row>
    <row r="87" spans="1:13">
      <c r="A87" s="21" t="str">
        <f>RegForms!B87</f>
        <v>Margaret Blakely</v>
      </c>
      <c r="B87" s="21"/>
      <c r="C87" s="21">
        <f>IF(OR(RegForms!P87=1,RegForms!Q87=1,RegForms!U87=1),1,0)</f>
        <v>0</v>
      </c>
      <c r="D87" s="21">
        <f>IF(OR(RegForms!P87=1,RegForms!Q87=1,RegForms!R87=1,RegForms!S87=1,RegForms!Y87=1),1,0)</f>
        <v>0</v>
      </c>
      <c r="E87" s="21">
        <f>IF(OR(RegForms!P87=1,RegForms!Q87=1,RegForms!R87=1,RegForms!S87=1,RegForms!AC87=1),1,0)</f>
        <v>0</v>
      </c>
      <c r="F87" s="21">
        <f>IF(OR(RegForms!P87=1,RegForms!Q87=1,RegForms!R87=1,RegForms!S87=1,RegForms!AG87=1),1,0)</f>
        <v>0</v>
      </c>
      <c r="G87" s="21">
        <f>RegForms!AY87</f>
        <v>0</v>
      </c>
      <c r="H87" s="84">
        <f t="shared" si="6"/>
        <v>0</v>
      </c>
      <c r="I87" s="21" t="b">
        <f t="shared" si="7"/>
        <v>0</v>
      </c>
      <c r="J87" s="21">
        <f>RegForms!AZ87</f>
        <v>0</v>
      </c>
      <c r="K87" t="str">
        <f>RegForms!F87</f>
        <v>margaret.blakely@gmail.com</v>
      </c>
      <c r="L87" t="str">
        <f>RegForms!G87</f>
        <v>09 8469633</v>
      </c>
      <c r="M87" t="str">
        <f>RegForms!H87</f>
        <v>021 0422484</v>
      </c>
    </row>
    <row r="88" spans="1:13">
      <c r="A88" s="21" t="str">
        <f>RegForms!B88</f>
        <v>Ian Stephens</v>
      </c>
      <c r="B88" s="21"/>
      <c r="C88" s="21">
        <f>IF(OR(RegForms!P88=1,RegForms!Q88=1,RegForms!U88=1),1,0)</f>
        <v>0</v>
      </c>
      <c r="D88" s="21">
        <f>IF(OR(RegForms!P88=1,RegForms!Q88=1,RegForms!R88=1,RegForms!S88=1,RegForms!Y88=1),1,0)</f>
        <v>0</v>
      </c>
      <c r="E88" s="21">
        <f>IF(OR(RegForms!P88=1,RegForms!Q88=1,RegForms!R88=1,RegForms!S88=1,RegForms!AC88=1),1,0)</f>
        <v>0</v>
      </c>
      <c r="F88" s="21">
        <f>IF(OR(RegForms!P88=1,RegForms!Q88=1,RegForms!R88=1,RegForms!S88=1,RegForms!AG88=1),1,0)</f>
        <v>0</v>
      </c>
      <c r="G88" s="21">
        <f>RegForms!AY88</f>
        <v>0</v>
      </c>
      <c r="H88" s="84">
        <f t="shared" si="6"/>
        <v>0</v>
      </c>
      <c r="I88" s="21" t="b">
        <f t="shared" si="7"/>
        <v>0</v>
      </c>
      <c r="J88" s="21">
        <f>RegForms!AZ88</f>
        <v>0</v>
      </c>
      <c r="K88" t="str">
        <f>RegForms!F88</f>
        <v>ian.viv@kinect.co.nz</v>
      </c>
      <c r="L88" t="str">
        <f>RegForms!G88</f>
        <v>07 5782056</v>
      </c>
      <c r="M88" t="str">
        <f>RegForms!H88</f>
        <v>027 4581322</v>
      </c>
    </row>
    <row r="89" spans="1:13">
      <c r="A89" s="21" t="str">
        <f>RegForms!B89</f>
        <v>Allan Harvey</v>
      </c>
      <c r="B89" s="21"/>
      <c r="C89" s="21">
        <f>IF(OR(RegForms!P89=1,RegForms!Q89=1,RegForms!U89=1),1,0)</f>
        <v>0</v>
      </c>
      <c r="D89" s="21">
        <f>IF(OR(RegForms!P89=1,RegForms!Q89=1,RegForms!R89=1,RegForms!S89=1,RegForms!Y89=1),1,0)</f>
        <v>0</v>
      </c>
      <c r="E89" s="21">
        <f>IF(OR(RegForms!P89=1,RegForms!Q89=1,RegForms!R89=1,RegForms!S89=1,RegForms!AC89=1),1,0)</f>
        <v>0</v>
      </c>
      <c r="F89" s="21">
        <f>IF(OR(RegForms!P89=1,RegForms!Q89=1,RegForms!R89=1,RegForms!S89=1,RegForms!AG89=1),1,0)</f>
        <v>0</v>
      </c>
      <c r="G89" s="21">
        <f>RegForms!AY89</f>
        <v>0</v>
      </c>
      <c r="H89" s="84">
        <f t="shared" si="6"/>
        <v>0</v>
      </c>
      <c r="I89" s="21" t="b">
        <f t="shared" si="7"/>
        <v>0</v>
      </c>
      <c r="J89" s="21">
        <f>RegForms!AZ89</f>
        <v>0</v>
      </c>
      <c r="K89" t="str">
        <f>RegForms!F89</f>
        <v>allan.harvey@xtra.co.nz</v>
      </c>
      <c r="L89" t="str">
        <f>RegForms!G89</f>
        <v>04 2991877</v>
      </c>
      <c r="M89" t="str">
        <f>RegForms!H89</f>
        <v>027 2420112</v>
      </c>
    </row>
    <row r="90" spans="1:13" ht="30">
      <c r="A90" s="21" t="str">
        <f>RegForms!B90</f>
        <v>Saskia Schuitemaker</v>
      </c>
      <c r="B90" s="21"/>
      <c r="C90" s="21">
        <f>IF(OR(RegForms!P90=1,RegForms!Q90=1,RegForms!U90=1),1,0)</f>
        <v>0</v>
      </c>
      <c r="D90" s="21">
        <f>IF(OR(RegForms!P90=1,RegForms!Q90=1,RegForms!R90=1,RegForms!S90=1,RegForms!Y90=1),1,0)</f>
        <v>1</v>
      </c>
      <c r="E90" s="21">
        <f>IF(OR(RegForms!P90=1,RegForms!Q90=1,RegForms!R90=1,RegForms!S90=1,RegForms!AC90=1),1,0)</f>
        <v>1</v>
      </c>
      <c r="F90" s="21">
        <f>IF(OR(RegForms!P90=1,RegForms!Q90=1,RegForms!R90=1,RegForms!S90=1,RegForms!AG90=1),1,0)</f>
        <v>1</v>
      </c>
      <c r="G90" s="21" t="str">
        <f>RegForms!AY90</f>
        <v>Shirley Freeman</v>
      </c>
      <c r="H90" s="84">
        <f t="shared" ref="H90:H153" si="8">IF(G90="*",99,IF(UPPER(G90)="SINGLE",1,IF(G90=0,0,2)))</f>
        <v>2</v>
      </c>
      <c r="I90" s="21" t="b">
        <f t="shared" si="7"/>
        <v>1</v>
      </c>
      <c r="J90" s="21">
        <f>RegForms!AZ90</f>
        <v>0</v>
      </c>
      <c r="K90" s="109" t="str">
        <f>RegForms!F90</f>
        <v>Saskia.Schuitemaker@waikatodhb.health.nz</v>
      </c>
      <c r="L90">
        <f>RegForms!G90</f>
        <v>0</v>
      </c>
      <c r="M90" t="str">
        <f>RegForms!H90</f>
        <v>022 3202900</v>
      </c>
    </row>
    <row r="91" spans="1:13" ht="30">
      <c r="A91" s="21" t="str">
        <f>RegForms!B91</f>
        <v>Andrew Weatherley</v>
      </c>
      <c r="B91" s="21"/>
      <c r="C91" s="21">
        <f>IF(OR(RegForms!P91=1,RegForms!Q91=1,RegForms!U91=1),1,0)</f>
        <v>0</v>
      </c>
      <c r="D91" s="21">
        <f>IF(OR(RegForms!P91=1,RegForms!Q91=1,RegForms!R91=1,RegForms!S91=1,RegForms!Y91=1),1,0)</f>
        <v>1</v>
      </c>
      <c r="E91" s="21">
        <f>IF(OR(RegForms!P91=1,RegForms!Q91=1,RegForms!R91=1,RegForms!S91=1,RegForms!AC91=1),1,0)</f>
        <v>1</v>
      </c>
      <c r="F91" s="21">
        <f>IF(OR(RegForms!P91=1,RegForms!Q91=1,RegForms!R91=1,RegForms!S91=1,RegForms!AG91=1),1,0)</f>
        <v>1</v>
      </c>
      <c r="G91" s="21" t="str">
        <f>RegForms!AY91</f>
        <v>*</v>
      </c>
      <c r="H91" s="84">
        <f t="shared" si="8"/>
        <v>99</v>
      </c>
      <c r="I91" s="21" t="b">
        <f t="shared" si="7"/>
        <v>1</v>
      </c>
      <c r="J91" s="21">
        <f>RegForms!AZ91</f>
        <v>0</v>
      </c>
      <c r="K91" s="109" t="str">
        <f>RegForms!F91</f>
        <v>weatherleyar@gmail.com</v>
      </c>
      <c r="L91" t="str">
        <f>RegForms!G91</f>
        <v>07 5710806</v>
      </c>
      <c r="M91" t="str">
        <f>RegForms!H91</f>
        <v>021 08768788</v>
      </c>
    </row>
    <row r="92" spans="1:13">
      <c r="A92" s="21" t="str">
        <f>RegForms!B92</f>
        <v>Tony Taylor</v>
      </c>
      <c r="B92" s="21"/>
      <c r="C92" s="21">
        <f>IF(OR(RegForms!P92=1,RegForms!Q92=1,RegForms!U92=1),1,0)</f>
        <v>0</v>
      </c>
      <c r="D92" s="21">
        <f>IF(OR(RegForms!P92=1,RegForms!Q92=1,RegForms!R92=1,RegForms!S92=1,RegForms!Y92=1),1,0)</f>
        <v>0</v>
      </c>
      <c r="E92" s="21">
        <f>IF(OR(RegForms!P92=1,RegForms!Q92=1,RegForms!R92=1,RegForms!S92=1,RegForms!AC92=1),1,0)</f>
        <v>0</v>
      </c>
      <c r="F92" s="21">
        <f>IF(OR(RegForms!P92=1,RegForms!Q92=1,RegForms!R92=1,RegForms!S92=1,RegForms!AG92=1),1,0)</f>
        <v>0</v>
      </c>
      <c r="G92" s="21">
        <f>RegForms!AY92</f>
        <v>0</v>
      </c>
      <c r="H92" s="84">
        <f t="shared" si="8"/>
        <v>0</v>
      </c>
      <c r="I92" s="21" t="b">
        <f t="shared" si="7"/>
        <v>0</v>
      </c>
      <c r="J92" s="21">
        <f>RegForms!AZ92</f>
        <v>0</v>
      </c>
      <c r="K92" t="str">
        <f>RegForms!F92</f>
        <v>tony.taylor902@gmail.com</v>
      </c>
      <c r="L92" t="str">
        <f>RegForms!G92</f>
        <v>04 2927570</v>
      </c>
      <c r="M92">
        <f>RegForms!H92</f>
        <v>0</v>
      </c>
    </row>
    <row r="93" spans="1:13">
      <c r="A93" s="21" t="str">
        <f>RegForms!B93</f>
        <v>Alison Downer</v>
      </c>
      <c r="B93" s="21"/>
      <c r="C93" s="21">
        <f>IF(OR(RegForms!P93=1,RegForms!Q93=1,RegForms!U93=1),1,0)</f>
        <v>0</v>
      </c>
      <c r="D93" s="21">
        <f>IF(OR(RegForms!P93=1,RegForms!Q93=1,RegForms!R93=1,RegForms!S93=1,RegForms!Y93=1),1,0)</f>
        <v>0</v>
      </c>
      <c r="E93" s="21">
        <f>IF(OR(RegForms!P93=1,RegForms!Q93=1,RegForms!R93=1,RegForms!S93=1,RegForms!AC93=1),1,0)</f>
        <v>0</v>
      </c>
      <c r="F93" s="21">
        <f>IF(OR(RegForms!P93=1,RegForms!Q93=1,RegForms!R93=1,RegForms!S93=1,RegForms!AG93=1),1,0)</f>
        <v>0</v>
      </c>
      <c r="G93" s="21">
        <f>RegForms!AY93</f>
        <v>0</v>
      </c>
      <c r="H93" s="84">
        <f t="shared" si="8"/>
        <v>0</v>
      </c>
      <c r="I93" s="21" t="b">
        <f t="shared" si="7"/>
        <v>0</v>
      </c>
      <c r="J93" s="21">
        <f>RegForms!AZ93</f>
        <v>0</v>
      </c>
      <c r="K93" t="str">
        <f>RegForms!F93</f>
        <v>tony.taylor902@gmail.com</v>
      </c>
      <c r="L93" t="str">
        <f>RegForms!G93</f>
        <v>04 2927570</v>
      </c>
      <c r="M93">
        <f>RegForms!H93</f>
        <v>0</v>
      </c>
    </row>
    <row r="94" spans="1:13" ht="30">
      <c r="A94" s="21" t="str">
        <f>RegForms!B94</f>
        <v>Allison Kirkegaard</v>
      </c>
      <c r="B94" s="21"/>
      <c r="C94" s="21">
        <f>IF(OR(RegForms!P94=1,RegForms!Q94=1,RegForms!U94=1),1,0)</f>
        <v>0</v>
      </c>
      <c r="D94" s="21">
        <f>IF(OR(RegForms!P94=1,RegForms!Q94=1,RegForms!R94=1,RegForms!S94=1,RegForms!Y94=1),1,0)</f>
        <v>0</v>
      </c>
      <c r="E94" s="21">
        <f>IF(OR(RegForms!P94=1,RegForms!Q94=1,RegForms!R94=1,RegForms!S94=1,RegForms!AC94=1),1,0)</f>
        <v>0</v>
      </c>
      <c r="F94" s="21">
        <f>IF(OR(RegForms!P94=1,RegForms!Q94=1,RegForms!R94=1,RegForms!S94=1,RegForms!AG94=1),1,0)</f>
        <v>0</v>
      </c>
      <c r="G94" s="21">
        <f>RegForms!AY94</f>
        <v>0</v>
      </c>
      <c r="H94" s="84">
        <f t="shared" si="8"/>
        <v>0</v>
      </c>
      <c r="I94" s="21" t="b">
        <f t="shared" si="7"/>
        <v>0</v>
      </c>
      <c r="J94" s="21">
        <f>RegForms!AZ94</f>
        <v>0</v>
      </c>
      <c r="K94" t="str">
        <f>RegForms!F94</f>
        <v>amkd2015@MyMail.pomona.edu</v>
      </c>
      <c r="L94">
        <f>RegForms!G94</f>
        <v>16304841698</v>
      </c>
      <c r="M94">
        <f>RegForms!H94</f>
        <v>0</v>
      </c>
    </row>
    <row r="95" spans="1:13" ht="30">
      <c r="A95" s="21" t="str">
        <f>RegForms!B95</f>
        <v>Brylin Highton</v>
      </c>
      <c r="B95" s="21"/>
      <c r="C95" s="21">
        <f>IF(OR(RegForms!P95=1,RegForms!Q95=1,RegForms!U95=1),1,0)</f>
        <v>0</v>
      </c>
      <c r="D95" s="21">
        <f>IF(OR(RegForms!P95=1,RegForms!Q95=1,RegForms!R95=1,RegForms!S95=1,RegForms!Y95=1),1,0)</f>
        <v>1</v>
      </c>
      <c r="E95" s="21">
        <f>IF(OR(RegForms!P95=1,RegForms!Q95=1,RegForms!R95=1,RegForms!S95=1,RegForms!AC95=1),1,0)</f>
        <v>1</v>
      </c>
      <c r="F95" s="21">
        <f>IF(OR(RegForms!P95=1,RegForms!Q95=1,RegForms!R95=1,RegForms!S95=1,RegForms!AG95=1),1,0)</f>
        <v>1</v>
      </c>
      <c r="G95" s="21" t="str">
        <f>RegForms!AY95</f>
        <v>John Highton</v>
      </c>
      <c r="H95" s="84">
        <f t="shared" si="8"/>
        <v>2</v>
      </c>
      <c r="I95" s="21" t="b">
        <f t="shared" si="7"/>
        <v>1</v>
      </c>
      <c r="J95" s="21">
        <f>RegForms!AZ95</f>
        <v>0</v>
      </c>
      <c r="K95" s="109" t="str">
        <f>RegForms!F95</f>
        <v>brylin.highton@gmail.com</v>
      </c>
      <c r="L95" t="str">
        <f>RegForms!G95</f>
        <v>03 4675599</v>
      </c>
      <c r="M95" t="str">
        <f>RegForms!H95</f>
        <v>021 0562947</v>
      </c>
    </row>
    <row r="96" spans="1:13" ht="30">
      <c r="A96" s="21" t="str">
        <f>RegForms!B96</f>
        <v>John Highton</v>
      </c>
      <c r="B96" s="21"/>
      <c r="C96" s="21">
        <f>IF(OR(RegForms!P96=1,RegForms!Q96=1,RegForms!U96=1),1,0)</f>
        <v>0</v>
      </c>
      <c r="D96" s="21">
        <f>IF(OR(RegForms!P96=1,RegForms!Q96=1,RegForms!R96=1,RegForms!S96=1,RegForms!Y96=1),1,0)</f>
        <v>1</v>
      </c>
      <c r="E96" s="21">
        <f>IF(OR(RegForms!P96=1,RegForms!Q96=1,RegForms!R96=1,RegForms!S96=1,RegForms!AC96=1),1,0)</f>
        <v>1</v>
      </c>
      <c r="F96" s="21">
        <f>IF(OR(RegForms!P96=1,RegForms!Q96=1,RegForms!R96=1,RegForms!S96=1,RegForms!AG96=1),1,0)</f>
        <v>1</v>
      </c>
      <c r="G96" s="21" t="str">
        <f>RegForms!AY96</f>
        <v>Brylin Highton</v>
      </c>
      <c r="H96" s="84">
        <f t="shared" si="8"/>
        <v>2</v>
      </c>
      <c r="I96" s="21" t="b">
        <f t="shared" si="7"/>
        <v>1</v>
      </c>
      <c r="J96" s="21">
        <f>RegForms!AZ96</f>
        <v>0</v>
      </c>
      <c r="K96" s="109" t="str">
        <f>RegForms!F96</f>
        <v>brylin.highton@gmail.com</v>
      </c>
      <c r="L96" t="str">
        <f>RegForms!G96</f>
        <v>03 4675599</v>
      </c>
      <c r="M96" t="str">
        <f>RegForms!H96</f>
        <v>027 4343877</v>
      </c>
    </row>
    <row r="97" spans="1:13">
      <c r="A97" s="21" t="str">
        <f>RegForms!B97</f>
        <v>Simonne Wood</v>
      </c>
      <c r="B97" s="21"/>
      <c r="C97" s="21">
        <f>IF(OR(RegForms!P97=1,RegForms!Q97=1,RegForms!U97=1),1,0)</f>
        <v>0</v>
      </c>
      <c r="D97" s="21">
        <f>IF(OR(RegForms!P97=1,RegForms!Q97=1,RegForms!R97=1,RegForms!S97=1,RegForms!Y97=1),1,0)</f>
        <v>0</v>
      </c>
      <c r="E97" s="21">
        <f>IF(OR(RegForms!P97=1,RegForms!Q97=1,RegForms!R97=1,RegForms!S97=1,RegForms!AC97=1),1,0)</f>
        <v>0</v>
      </c>
      <c r="F97" s="21">
        <f>IF(OR(RegForms!P97=1,RegForms!Q97=1,RegForms!R97=1,RegForms!S97=1,RegForms!AG97=1),1,0)</f>
        <v>0</v>
      </c>
      <c r="G97" s="21">
        <f>RegForms!AY97</f>
        <v>0</v>
      </c>
      <c r="H97" s="84">
        <f t="shared" si="8"/>
        <v>0</v>
      </c>
      <c r="I97" s="21" t="b">
        <f t="shared" si="7"/>
        <v>0</v>
      </c>
      <c r="J97" s="21">
        <f>RegForms!AZ97</f>
        <v>0</v>
      </c>
      <c r="K97" t="str">
        <f>RegForms!F97</f>
        <v>simsam45@gmail.com</v>
      </c>
      <c r="L97" t="str">
        <f>RegForms!G97</f>
        <v>03 9078068</v>
      </c>
      <c r="M97" t="str">
        <f>RegForms!H97</f>
        <v>027 9078068</v>
      </c>
    </row>
    <row r="98" spans="1:13">
      <c r="A98" s="21">
        <f>RegForms!B98</f>
        <v>0</v>
      </c>
      <c r="B98" s="21"/>
      <c r="C98" s="21">
        <f>IF(OR(RegForms!P98=1,RegForms!Q98=1,RegForms!U98=1),1,0)</f>
        <v>0</v>
      </c>
      <c r="D98" s="21">
        <f>IF(OR(RegForms!P98=1,RegForms!Q98=1,RegForms!R98=1,RegForms!S98=1,RegForms!Y98=1),1,0)</f>
        <v>0</v>
      </c>
      <c r="E98" s="21">
        <f>IF(OR(RegForms!P98=1,RegForms!Q98=1,RegForms!R98=1,RegForms!S98=1,RegForms!AC98=1),1,0)</f>
        <v>0</v>
      </c>
      <c r="F98" s="21">
        <f>IF(OR(RegForms!P98=1,RegForms!Q98=1,RegForms!R98=1,RegForms!S98=1,RegForms!AG98=1),1,0)</f>
        <v>0</v>
      </c>
      <c r="G98" s="21">
        <f>RegForms!AY98</f>
        <v>0</v>
      </c>
      <c r="H98" s="84">
        <f t="shared" si="8"/>
        <v>0</v>
      </c>
      <c r="I98" s="21" t="b">
        <f t="shared" si="7"/>
        <v>0</v>
      </c>
      <c r="J98" s="21">
        <f>RegForms!AZ98</f>
        <v>0</v>
      </c>
      <c r="K98">
        <f>RegForms!F98</f>
        <v>0</v>
      </c>
      <c r="L98">
        <f>RegForms!G98</f>
        <v>0</v>
      </c>
      <c r="M98">
        <f>RegForms!H98</f>
        <v>0</v>
      </c>
    </row>
    <row r="99" spans="1:13">
      <c r="A99" s="21" t="str">
        <f>RegForms!B99</f>
        <v>Anjum Rahman</v>
      </c>
      <c r="B99" s="21"/>
      <c r="C99" s="21">
        <f>IF(OR(RegForms!P99=1,RegForms!Q99=1,RegForms!U99=1),1,0)</f>
        <v>0</v>
      </c>
      <c r="D99" s="21">
        <f>IF(OR(RegForms!P99=1,RegForms!Q99=1,RegForms!R99=1,RegForms!S99=1,RegForms!Y99=1),1,0)</f>
        <v>0</v>
      </c>
      <c r="E99" s="21">
        <f>IF(OR(RegForms!P99=1,RegForms!Q99=1,RegForms!R99=1,RegForms!S99=1,RegForms!AC99=1),1,0)</f>
        <v>0</v>
      </c>
      <c r="F99" s="21">
        <f>IF(OR(RegForms!P99=1,RegForms!Q99=1,RegForms!R99=1,RegForms!S99=1,RegForms!AG99=1),1,0)</f>
        <v>0</v>
      </c>
      <c r="G99" s="21">
        <f>RegForms!AY99</f>
        <v>0</v>
      </c>
      <c r="H99" s="84">
        <f t="shared" si="8"/>
        <v>0</v>
      </c>
      <c r="I99" s="21" t="b">
        <f t="shared" si="7"/>
        <v>0</v>
      </c>
      <c r="J99" s="21">
        <f>RegForms!AZ99</f>
        <v>0</v>
      </c>
      <c r="K99">
        <f>RegForms!F99</f>
        <v>0</v>
      </c>
      <c r="L99">
        <f>RegForms!G99</f>
        <v>0</v>
      </c>
      <c r="M99">
        <f>RegForms!H99</f>
        <v>0</v>
      </c>
    </row>
    <row r="100" spans="1:13" ht="30">
      <c r="A100" s="21" t="str">
        <f>RegForms!B100</f>
        <v>Jonathan Fletcher</v>
      </c>
      <c r="B100" s="21"/>
      <c r="C100" s="21">
        <f>IF(OR(RegForms!P100=1,RegForms!Q100=1,RegForms!U100=1),1,0)</f>
        <v>0</v>
      </c>
      <c r="D100" s="21">
        <f>IF(OR(RegForms!P100=1,RegForms!Q100=1,RegForms!R100=1,RegForms!S100=1,RegForms!Y100=1),1,0)</f>
        <v>1</v>
      </c>
      <c r="E100" s="21">
        <f>IF(OR(RegForms!P100=1,RegForms!Q100=1,RegForms!R100=1,RegForms!S100=1,RegForms!AC100=1),1,0)</f>
        <v>1</v>
      </c>
      <c r="F100" s="21">
        <f>IF(OR(RegForms!P100=1,RegForms!Q100=1,RegForms!R100=1,RegForms!S100=1,RegForms!AG100=1),1,0)</f>
        <v>1</v>
      </c>
      <c r="G100" s="21" t="str">
        <f>RegForms!AY100</f>
        <v>Philippa Fletcher</v>
      </c>
      <c r="H100" s="84">
        <f t="shared" si="8"/>
        <v>2</v>
      </c>
      <c r="I100" s="21" t="b">
        <f t="shared" si="7"/>
        <v>1</v>
      </c>
      <c r="J100" s="21">
        <f>RegForms!AZ100</f>
        <v>0</v>
      </c>
      <c r="K100" s="109" t="str">
        <f>RegForms!F100</f>
        <v>jontyfl1@gmail.com</v>
      </c>
      <c r="L100">
        <f>RegForms!G100</f>
        <v>0</v>
      </c>
      <c r="M100" t="str">
        <f>RegForms!H100</f>
        <v>027 7831018</v>
      </c>
    </row>
    <row r="101" spans="1:13" ht="30">
      <c r="A101" s="21" t="str">
        <f>RegForms!B101</f>
        <v>Philippa Fletcher</v>
      </c>
      <c r="B101" s="21"/>
      <c r="C101" s="21">
        <f>IF(OR(RegForms!P101=1,RegForms!Q101=1,RegForms!U101=1),1,0)</f>
        <v>1</v>
      </c>
      <c r="D101" s="21">
        <f>IF(OR(RegForms!P101=1,RegForms!Q101=1,RegForms!R101=1,RegForms!S101=1,RegForms!Y101=1),1,0)</f>
        <v>1</v>
      </c>
      <c r="E101" s="21">
        <f>IF(OR(RegForms!P101=1,RegForms!Q101=1,RegForms!R101=1,RegForms!S101=1,RegForms!AC101=1),1,0)</f>
        <v>1</v>
      </c>
      <c r="F101" s="21">
        <f>IF(OR(RegForms!P101=1,RegForms!Q101=1,RegForms!R101=1,RegForms!S101=1,RegForms!AG101=1),1,0)</f>
        <v>1</v>
      </c>
      <c r="G101" s="21" t="str">
        <f>RegForms!AY101</f>
        <v>Jonathan Fletcher</v>
      </c>
      <c r="H101" s="84">
        <f t="shared" si="8"/>
        <v>2</v>
      </c>
      <c r="I101" s="21" t="b">
        <f t="shared" si="7"/>
        <v>1</v>
      </c>
      <c r="J101" s="21">
        <f>RegForms!AZ101</f>
        <v>0</v>
      </c>
      <c r="K101" s="109" t="str">
        <f>RegForms!F101</f>
        <v>jontyfl1@gmail.com</v>
      </c>
      <c r="L101">
        <f>RegForms!G101</f>
        <v>0</v>
      </c>
      <c r="M101" t="str">
        <f>RegForms!H101</f>
        <v>027 6119561</v>
      </c>
    </row>
    <row r="102" spans="1:13">
      <c r="A102" s="21" t="str">
        <f>RegForms!B102</f>
        <v>Marion Leighton</v>
      </c>
      <c r="B102" s="21"/>
      <c r="C102" s="21">
        <f>IF(OR(RegForms!P102=1,RegForms!Q102=1,RegForms!U102=1),1,0)</f>
        <v>0</v>
      </c>
      <c r="D102" s="21">
        <f>IF(OR(RegForms!P102=1,RegForms!Q102=1,RegForms!R102=1,RegForms!S102=1,RegForms!Y102=1),1,0)</f>
        <v>0</v>
      </c>
      <c r="E102" s="21">
        <f>IF(OR(RegForms!P102=1,RegForms!Q102=1,RegForms!R102=1,RegForms!S102=1,RegForms!AC102=1),1,0)</f>
        <v>0</v>
      </c>
      <c r="F102" s="21">
        <f>IF(OR(RegForms!P102=1,RegForms!Q102=1,RegForms!R102=1,RegForms!S102=1,RegForms!AG102=1),1,0)</f>
        <v>0</v>
      </c>
      <c r="G102" s="21">
        <f>RegForms!AY102</f>
        <v>0</v>
      </c>
      <c r="H102" s="84">
        <f t="shared" si="8"/>
        <v>0</v>
      </c>
      <c r="I102" s="21" t="b">
        <f t="shared" si="7"/>
        <v>0</v>
      </c>
      <c r="J102" s="21">
        <f>RegForms!AZ102</f>
        <v>0</v>
      </c>
      <c r="K102" t="str">
        <f>RegForms!F102</f>
        <v>quentinmarion@hotmail.com</v>
      </c>
      <c r="L102">
        <f>RegForms!G102</f>
        <v>0</v>
      </c>
      <c r="M102" t="str">
        <f>RegForms!H102</f>
        <v>022 6793601</v>
      </c>
    </row>
    <row r="103" spans="1:13" ht="45">
      <c r="A103" s="21" t="str">
        <f>RegForms!B103</f>
        <v>Gary Phillips</v>
      </c>
      <c r="B103" s="21"/>
      <c r="C103" s="21">
        <f>IF(OR(RegForms!P103=1,RegForms!Q103=1,RegForms!U103=1),1,0)</f>
        <v>1</v>
      </c>
      <c r="D103" s="21">
        <f>IF(OR(RegForms!P103=1,RegForms!Q103=1,RegForms!R103=1,RegForms!S103=1,RegForms!Y103=1),1,0)</f>
        <v>1</v>
      </c>
      <c r="E103" s="21">
        <f>IF(OR(RegForms!P103=1,RegForms!Q103=1,RegForms!R103=1,RegForms!S103=1,RegForms!AC103=1),1,0)</f>
        <v>1</v>
      </c>
      <c r="F103" s="21">
        <f>IF(OR(RegForms!P103=1,RegForms!Q103=1,RegForms!R103=1,RegForms!S103=1,RegForms!AG103=1),1,0)</f>
        <v>1</v>
      </c>
      <c r="G103" s="21" t="str">
        <f>RegForms!AY103</f>
        <v>*</v>
      </c>
      <c r="H103" s="84">
        <f t="shared" si="8"/>
        <v>99</v>
      </c>
      <c r="I103" s="21" t="b">
        <f t="shared" si="7"/>
        <v>1</v>
      </c>
      <c r="J103" s="21" t="str">
        <f>RegForms!AZ103</f>
        <v>BUT says willing to share accommodation if needed</v>
      </c>
      <c r="K103" s="109" t="str">
        <f>RegForms!F103</f>
        <v>garlo@xtra.co.nz</v>
      </c>
      <c r="L103" t="str">
        <f>RegForms!G103</f>
        <v>06 3686717</v>
      </c>
      <c r="M103">
        <f>RegForms!H103</f>
        <v>0</v>
      </c>
    </row>
    <row r="104" spans="1:13">
      <c r="A104" s="21" t="str">
        <f>RegForms!B104</f>
        <v>Brigit Howitt</v>
      </c>
      <c r="B104" s="21"/>
      <c r="C104" s="21">
        <f>IF(OR(RegForms!P104=1,RegForms!Q104=1,RegForms!U104=1),1,0)</f>
        <v>0</v>
      </c>
      <c r="D104" s="21">
        <f>IF(OR(RegForms!P104=1,RegForms!Q104=1,RegForms!R104=1,RegForms!S104=1,RegForms!Y104=1),1,0)</f>
        <v>0</v>
      </c>
      <c r="E104" s="21">
        <f>IF(OR(RegForms!P104=1,RegForms!Q104=1,RegForms!R104=1,RegForms!S104=1,RegForms!AC104=1),1,0)</f>
        <v>0</v>
      </c>
      <c r="F104" s="21">
        <f>IF(OR(RegForms!P104=1,RegForms!Q104=1,RegForms!R104=1,RegForms!S104=1,RegForms!AG104=1),1,0)</f>
        <v>0</v>
      </c>
      <c r="G104" s="21">
        <f>RegForms!AY104</f>
        <v>0</v>
      </c>
      <c r="H104" s="84">
        <f t="shared" si="8"/>
        <v>0</v>
      </c>
      <c r="I104" s="21" t="b">
        <f t="shared" si="7"/>
        <v>0</v>
      </c>
      <c r="J104" s="21">
        <f>RegForms!AZ104</f>
        <v>0</v>
      </c>
      <c r="K104" t="str">
        <f>RegForms!F104</f>
        <v>brigithowitt@gmail.com</v>
      </c>
      <c r="L104" t="str">
        <f>RegForms!G104</f>
        <v>04 2933684</v>
      </c>
      <c r="M104">
        <f>RegForms!H104</f>
        <v>0</v>
      </c>
    </row>
    <row r="105" spans="1:13">
      <c r="A105" s="21" t="str">
        <f>RegForms!B105</f>
        <v>Natali Allen</v>
      </c>
      <c r="B105" s="21"/>
      <c r="C105" s="21">
        <f>IF(OR(RegForms!P105=1,RegForms!Q105=1,RegForms!U105=1),1,0)</f>
        <v>0</v>
      </c>
      <c r="D105" s="21">
        <f>IF(OR(RegForms!P105=1,RegForms!Q105=1,RegForms!R105=1,RegForms!S105=1,RegForms!Y105=1),1,0)</f>
        <v>0</v>
      </c>
      <c r="E105" s="21">
        <f>IF(OR(RegForms!P105=1,RegForms!Q105=1,RegForms!R105=1,RegForms!S105=1,RegForms!AC105=1),1,0)</f>
        <v>0</v>
      </c>
      <c r="F105" s="21">
        <f>IF(OR(RegForms!P105=1,RegForms!Q105=1,RegForms!R105=1,RegForms!S105=1,RegForms!AG105=1),1,0)</f>
        <v>0</v>
      </c>
      <c r="G105" s="21">
        <f>RegForms!AY105</f>
        <v>0</v>
      </c>
      <c r="H105" s="84">
        <f t="shared" si="8"/>
        <v>0</v>
      </c>
      <c r="I105" s="21" t="b">
        <f t="shared" si="7"/>
        <v>0</v>
      </c>
      <c r="J105" s="21">
        <f>RegForms!AZ105</f>
        <v>0</v>
      </c>
      <c r="K105" t="str">
        <f>RegForms!F105</f>
        <v>brigithowitt@gmail.com</v>
      </c>
      <c r="L105" t="str">
        <f>RegForms!G105</f>
        <v>04 2933684</v>
      </c>
      <c r="M105">
        <f>RegForms!H105</f>
        <v>0</v>
      </c>
    </row>
    <row r="106" spans="1:13" ht="30">
      <c r="A106" s="21" t="str">
        <f>RegForms!B106</f>
        <v>Orlanda Endicott</v>
      </c>
      <c r="B106" s="21"/>
      <c r="C106" s="21">
        <f>IF(OR(RegForms!P106=1,RegForms!Q106=1,RegForms!U106=1),1,0)</f>
        <v>1</v>
      </c>
      <c r="D106" s="21">
        <f>IF(OR(RegForms!P106=1,RegForms!Q106=1,RegForms!R106=1,RegForms!S106=1,RegForms!Y106=1),1,0)</f>
        <v>1</v>
      </c>
      <c r="E106" s="21">
        <f>IF(OR(RegForms!P106=1,RegForms!Q106=1,RegForms!R106=1,RegForms!S106=1,RegForms!AC106=1),1,0)</f>
        <v>0</v>
      </c>
      <c r="F106" s="21">
        <f>IF(OR(RegForms!P106=1,RegForms!Q106=1,RegForms!R106=1,RegForms!S106=1,RegForms!AG106=1),1,0)</f>
        <v>0</v>
      </c>
      <c r="G106" s="21" t="str">
        <f>RegForms!AY106</f>
        <v>Widge Rowden</v>
      </c>
      <c r="H106" s="84">
        <f t="shared" si="8"/>
        <v>2</v>
      </c>
      <c r="I106" s="21" t="b">
        <f t="shared" si="7"/>
        <v>1</v>
      </c>
      <c r="J106" s="21">
        <f>RegForms!AZ106</f>
        <v>0</v>
      </c>
      <c r="K106" s="109" t="str">
        <f>RegForms!F106</f>
        <v>widgeorlanda@gmail.com</v>
      </c>
      <c r="L106" t="str">
        <f>RegForms!G106</f>
        <v>022 4892102</v>
      </c>
      <c r="M106">
        <f>RegForms!H106</f>
        <v>0</v>
      </c>
    </row>
    <row r="107" spans="1:13" ht="30">
      <c r="A107" s="21" t="str">
        <f>RegForms!B107</f>
        <v>Widge Rowden</v>
      </c>
      <c r="B107" s="21"/>
      <c r="C107" s="21">
        <f>IF(OR(RegForms!P107=1,RegForms!Q107=1,RegForms!U107=1),1,0)</f>
        <v>1</v>
      </c>
      <c r="D107" s="21">
        <f>IF(OR(RegForms!P107=1,RegForms!Q107=1,RegForms!R107=1,RegForms!S107=1,RegForms!Y107=1),1,0)</f>
        <v>1</v>
      </c>
      <c r="E107" s="21">
        <f>IF(OR(RegForms!P107=1,RegForms!Q107=1,RegForms!R107=1,RegForms!S107=1,RegForms!AC107=1),1,0)</f>
        <v>0</v>
      </c>
      <c r="F107" s="21">
        <f>IF(OR(RegForms!P107=1,RegForms!Q107=1,RegForms!R107=1,RegForms!S107=1,RegForms!AG107=1),1,0)</f>
        <v>0</v>
      </c>
      <c r="G107" s="21" t="str">
        <f>RegForms!AY107</f>
        <v>Orlanda Endicott</v>
      </c>
      <c r="H107" s="84">
        <f t="shared" si="8"/>
        <v>2</v>
      </c>
      <c r="I107" s="21" t="b">
        <f t="shared" si="7"/>
        <v>1</v>
      </c>
      <c r="J107" s="21">
        <f>RegForms!AZ107</f>
        <v>0</v>
      </c>
      <c r="K107" s="109" t="str">
        <f>RegForms!F107</f>
        <v>widgeorlanda@gmail.com</v>
      </c>
      <c r="L107" t="str">
        <f>RegForms!G107</f>
        <v>022 4892102</v>
      </c>
      <c r="M107">
        <f>RegForms!H107</f>
        <v>0</v>
      </c>
    </row>
    <row r="108" spans="1:13">
      <c r="A108" s="21" t="str">
        <f>RegForms!B108</f>
        <v>Brian McNamara</v>
      </c>
      <c r="B108" s="21"/>
      <c r="C108" s="21">
        <f>IF(OR(RegForms!P108=1,RegForms!Q108=1,RegForms!U108=1),1,0)</f>
        <v>0</v>
      </c>
      <c r="D108" s="21">
        <f>IF(OR(RegForms!P108=1,RegForms!Q108=1,RegForms!R108=1,RegForms!S108=1,RegForms!Y108=1),1,0)</f>
        <v>1</v>
      </c>
      <c r="E108" s="21">
        <f>IF(OR(RegForms!P108=1,RegForms!Q108=1,RegForms!R108=1,RegForms!S108=1,RegForms!AC108=1),1,0)</f>
        <v>1</v>
      </c>
      <c r="F108" s="21">
        <f>IF(OR(RegForms!P108=1,RegForms!Q108=1,RegForms!R108=1,RegForms!S108=1,RegForms!AG108=1),1,0)</f>
        <v>1</v>
      </c>
      <c r="G108" s="21" t="str">
        <f>RegForms!AY108</f>
        <v>*</v>
      </c>
      <c r="H108" s="84">
        <f t="shared" si="8"/>
        <v>99</v>
      </c>
      <c r="I108" s="21" t="b">
        <f t="shared" si="7"/>
        <v>1</v>
      </c>
      <c r="J108" s="21">
        <f>RegForms!AZ108</f>
        <v>0</v>
      </c>
      <c r="K108" t="str">
        <f>RegForms!F108</f>
        <v>mcnamarabrian100@gmail.com</v>
      </c>
      <c r="L108" t="str">
        <f>RegForms!G108</f>
        <v>03 99284479</v>
      </c>
      <c r="M108" t="str">
        <f>RegForms!H108</f>
        <v>022 0124509</v>
      </c>
    </row>
    <row r="109" spans="1:13">
      <c r="A109" s="21" t="str">
        <f>RegForms!B109</f>
        <v>Annabel Taylor</v>
      </c>
      <c r="B109" s="21"/>
      <c r="C109" s="21">
        <f>IF(OR(RegForms!P109=1,RegForms!Q109=1,RegForms!U109=1),1,0)</f>
        <v>1</v>
      </c>
      <c r="D109" s="21">
        <f>IF(OR(RegForms!P109=1,RegForms!Q109=1,RegForms!R109=1,RegForms!S109=1,RegForms!Y109=1),1,0)</f>
        <v>1</v>
      </c>
      <c r="E109" s="21">
        <f>IF(OR(RegForms!P109=1,RegForms!Q109=1,RegForms!R109=1,RegForms!S109=1,RegForms!AC109=1),1,0)</f>
        <v>1</v>
      </c>
      <c r="F109" s="21">
        <f>IF(OR(RegForms!P109=1,RegForms!Q109=1,RegForms!R109=1,RegForms!S109=1,RegForms!AG109=1),1,0)</f>
        <v>1</v>
      </c>
      <c r="G109" s="21" t="str">
        <f>RegForms!AY109</f>
        <v>Single</v>
      </c>
      <c r="H109" s="84">
        <f t="shared" si="8"/>
        <v>1</v>
      </c>
      <c r="I109" s="21" t="b">
        <f t="shared" si="7"/>
        <v>1</v>
      </c>
      <c r="J109" s="21">
        <f>RegForms!AZ109</f>
        <v>0</v>
      </c>
      <c r="K109" t="str">
        <f>RegForms!F109</f>
        <v>annabeltaylor@gmail.com</v>
      </c>
      <c r="L109" t="str">
        <f>RegForms!G109</f>
        <v>03 3299817</v>
      </c>
      <c r="M109" t="str">
        <f>RegForms!H109</f>
        <v>027 4142426</v>
      </c>
    </row>
    <row r="110" spans="1:13">
      <c r="A110" s="21">
        <f>RegForms!B110</f>
        <v>0</v>
      </c>
      <c r="B110" s="21"/>
      <c r="C110" s="21">
        <f>IF(OR(RegForms!P110=1,RegForms!Q110=1,RegForms!U110=1),1,0)</f>
        <v>0</v>
      </c>
      <c r="D110" s="21">
        <f>IF(OR(RegForms!P110=1,RegForms!Q110=1,RegForms!R110=1,RegForms!S110=1,RegForms!Y110=1),1,0)</f>
        <v>0</v>
      </c>
      <c r="E110" s="21">
        <f>IF(OR(RegForms!P110=1,RegForms!Q110=1,RegForms!R110=1,RegForms!S110=1,RegForms!AC110=1),1,0)</f>
        <v>0</v>
      </c>
      <c r="F110" s="21">
        <f>IF(OR(RegForms!P110=1,RegForms!Q110=1,RegForms!R110=1,RegForms!S110=1,RegForms!AG110=1),1,0)</f>
        <v>0</v>
      </c>
      <c r="G110" s="21">
        <f>RegForms!AY110</f>
        <v>0</v>
      </c>
      <c r="H110" s="84">
        <f t="shared" si="8"/>
        <v>0</v>
      </c>
      <c r="I110" s="21" t="b">
        <f t="shared" si="7"/>
        <v>0</v>
      </c>
      <c r="J110" s="21">
        <f>RegForms!AZ110</f>
        <v>0</v>
      </c>
      <c r="K110">
        <f>RegForms!F110</f>
        <v>0</v>
      </c>
      <c r="L110">
        <f>RegForms!G110</f>
        <v>0</v>
      </c>
      <c r="M110">
        <f>RegForms!H110</f>
        <v>0</v>
      </c>
    </row>
    <row r="111" spans="1:13">
      <c r="A111" s="21">
        <f>RegForms!B111</f>
        <v>0</v>
      </c>
      <c r="B111" s="21"/>
      <c r="C111" s="21">
        <f>IF(OR(RegForms!P111=1,RegForms!Q111=1,RegForms!U111=1),1,0)</f>
        <v>0</v>
      </c>
      <c r="D111" s="21">
        <f>IF(OR(RegForms!P111=1,RegForms!Q111=1,RegForms!R111=1,RegForms!S111=1,RegForms!Y111=1),1,0)</f>
        <v>0</v>
      </c>
      <c r="E111" s="21">
        <f>IF(OR(RegForms!P111=1,RegForms!Q111=1,RegForms!R111=1,RegForms!S111=1,RegForms!AC111=1),1,0)</f>
        <v>0</v>
      </c>
      <c r="F111" s="21">
        <f>IF(OR(RegForms!P111=1,RegForms!Q111=1,RegForms!R111=1,RegForms!S111=1,RegForms!AG111=1),1,0)</f>
        <v>0</v>
      </c>
      <c r="G111" s="21">
        <f>RegForms!AY111</f>
        <v>0</v>
      </c>
      <c r="H111" s="84">
        <f t="shared" si="8"/>
        <v>0</v>
      </c>
      <c r="I111" s="21" t="b">
        <f t="shared" si="7"/>
        <v>0</v>
      </c>
      <c r="J111" s="21">
        <f>RegForms!AZ111</f>
        <v>0</v>
      </c>
      <c r="K111">
        <f>RegForms!F111</f>
        <v>0</v>
      </c>
      <c r="L111">
        <f>RegForms!G111</f>
        <v>0</v>
      </c>
      <c r="M111">
        <f>RegForms!H111</f>
        <v>0</v>
      </c>
    </row>
    <row r="112" spans="1:13">
      <c r="A112" s="21" t="str">
        <f>RegForms!B112</f>
        <v>Vicki Tohill</v>
      </c>
      <c r="B112" s="21"/>
      <c r="C112" s="21">
        <f>IF(OR(RegForms!P112=1,RegForms!Q112=1,RegForms!U112=1),1,0)</f>
        <v>0</v>
      </c>
      <c r="D112" s="21">
        <f>IF(OR(RegForms!P112=1,RegForms!Q112=1,RegForms!R112=1,RegForms!S112=1,RegForms!Y112=1),1,0)</f>
        <v>0</v>
      </c>
      <c r="E112" s="21">
        <f>IF(OR(RegForms!P112=1,RegForms!Q112=1,RegForms!R112=1,RegForms!S112=1,RegForms!AC112=1),1,0)</f>
        <v>0</v>
      </c>
      <c r="F112" s="21">
        <f>IF(OR(RegForms!P112=1,RegForms!Q112=1,RegForms!R112=1,RegForms!S112=1,RegForms!AG112=1),1,0)</f>
        <v>0</v>
      </c>
      <c r="G112" s="21">
        <f>RegForms!AY112</f>
        <v>0</v>
      </c>
      <c r="H112" s="84">
        <f t="shared" si="8"/>
        <v>0</v>
      </c>
      <c r="I112" s="21" t="b">
        <f t="shared" si="7"/>
        <v>0</v>
      </c>
      <c r="J112" s="21">
        <f>RegForms!AZ112</f>
        <v>0</v>
      </c>
      <c r="K112" t="str">
        <f>RegForms!F112</f>
        <v>vickitohill@gmail.com</v>
      </c>
      <c r="L112" t="str">
        <f>RegForms!H112</f>
        <v>022 1082988</v>
      </c>
      <c r="M112" t="e">
        <f>RegForms!#REF!</f>
        <v>#REF!</v>
      </c>
    </row>
    <row r="113" spans="1:13">
      <c r="A113" s="21" t="str">
        <f>RegForms!B113</f>
        <v>Ruth Gaston</v>
      </c>
      <c r="B113" s="21"/>
      <c r="C113" s="21">
        <f>IF(OR(RegForms!P113=1,RegForms!Q113=1,RegForms!U113=1),1,0)</f>
        <v>0</v>
      </c>
      <c r="D113" s="21">
        <f>IF(OR(RegForms!P113=1,RegForms!Q113=1,RegForms!R113=1,RegForms!S113=1,RegForms!Y113=1),1,0)</f>
        <v>0</v>
      </c>
      <c r="E113" s="21">
        <f>IF(OR(RegForms!P113=1,RegForms!Q113=1,RegForms!R113=1,RegForms!S113=1,RegForms!AC113=1),1,0)</f>
        <v>0</v>
      </c>
      <c r="F113" s="21">
        <f>IF(OR(RegForms!P113=1,RegForms!Q113=1,RegForms!R113=1,RegForms!S113=1,RegForms!AG113=1),1,0)</f>
        <v>0</v>
      </c>
      <c r="G113" s="21">
        <f>RegForms!AY113</f>
        <v>0</v>
      </c>
      <c r="H113" s="84">
        <f t="shared" si="8"/>
        <v>0</v>
      </c>
      <c r="I113" s="21" t="b">
        <f t="shared" si="7"/>
        <v>0</v>
      </c>
      <c r="J113" s="21">
        <f>RegForms!AZ113</f>
        <v>0</v>
      </c>
      <c r="K113" t="str">
        <f>RegForms!F113</f>
        <v>ruthanagaston@live.co.uk</v>
      </c>
      <c r="L113" t="str">
        <f>RegForms!G113</f>
        <v>0044 7799543715</v>
      </c>
      <c r="M113">
        <f>RegForms!H113</f>
        <v>0</v>
      </c>
    </row>
    <row r="114" spans="1:13">
      <c r="A114" s="21">
        <f>RegForms!B114</f>
        <v>0</v>
      </c>
      <c r="B114" s="21"/>
      <c r="C114" s="21">
        <f>IF(OR(RegForms!P114=1,RegForms!Q114=1,RegForms!U114=1),1,0)</f>
        <v>0</v>
      </c>
      <c r="D114" s="21">
        <f>IF(OR(RegForms!P114=1,RegForms!Q114=1,RegForms!R114=1,RegForms!S114=1,RegForms!Y114=1),1,0)</f>
        <v>0</v>
      </c>
      <c r="E114" s="21">
        <f>IF(OR(RegForms!P114=1,RegForms!Q114=1,RegForms!R114=1,RegForms!S114=1,RegForms!AC114=1),1,0)</f>
        <v>0</v>
      </c>
      <c r="F114" s="21">
        <f>IF(OR(RegForms!P114=1,RegForms!Q114=1,RegForms!R114=1,RegForms!S114=1,RegForms!AG114=1),1,0)</f>
        <v>0</v>
      </c>
      <c r="G114" s="21">
        <f>RegForms!AY114</f>
        <v>0</v>
      </c>
      <c r="H114" s="84">
        <f t="shared" si="8"/>
        <v>0</v>
      </c>
      <c r="I114" s="21" t="b">
        <f t="shared" si="7"/>
        <v>0</v>
      </c>
      <c r="J114" s="21">
        <f>RegForms!AZ114</f>
        <v>0</v>
      </c>
      <c r="K114">
        <f>RegForms!F114</f>
        <v>0</v>
      </c>
      <c r="L114">
        <f>RegForms!G114</f>
        <v>0</v>
      </c>
      <c r="M114">
        <f>RegForms!H114</f>
        <v>0</v>
      </c>
    </row>
    <row r="115" spans="1:13">
      <c r="A115" s="21">
        <f>RegForms!B115</f>
        <v>0</v>
      </c>
      <c r="B115" s="21"/>
      <c r="C115" s="21">
        <f>IF(OR(RegForms!P115=1,RegForms!Q115=1,RegForms!U115=1),1,0)</f>
        <v>0</v>
      </c>
      <c r="D115" s="21">
        <f>IF(OR(RegForms!P115=1,RegForms!Q115=1,RegForms!R115=1,RegForms!S115=1,RegForms!Y115=1),1,0)</f>
        <v>0</v>
      </c>
      <c r="E115" s="21">
        <f>IF(OR(RegForms!P115=1,RegForms!Q115=1,RegForms!R115=1,RegForms!S115=1,RegForms!AC115=1),1,0)</f>
        <v>0</v>
      </c>
      <c r="F115" s="21">
        <f>IF(OR(RegForms!P115=1,RegForms!Q115=1,RegForms!R115=1,RegForms!S115=1,RegForms!AG115=1),1,0)</f>
        <v>0</v>
      </c>
      <c r="G115" s="21">
        <f>RegForms!AY115</f>
        <v>0</v>
      </c>
      <c r="H115" s="84">
        <f t="shared" si="8"/>
        <v>0</v>
      </c>
      <c r="I115" s="21" t="b">
        <f t="shared" si="7"/>
        <v>0</v>
      </c>
      <c r="J115" s="21">
        <f>RegForms!AZ115</f>
        <v>0</v>
      </c>
      <c r="K115">
        <f>RegForms!F115</f>
        <v>0</v>
      </c>
      <c r="L115">
        <f>RegForms!G115</f>
        <v>0</v>
      </c>
      <c r="M115">
        <f>RegForms!H115</f>
        <v>0</v>
      </c>
    </row>
    <row r="116" spans="1:13">
      <c r="A116" s="21">
        <f>RegForms!B116</f>
        <v>0</v>
      </c>
      <c r="B116" s="21"/>
      <c r="C116" s="21">
        <f>IF(OR(RegForms!P116=1,RegForms!Q116=1,RegForms!U116=1),1,0)</f>
        <v>0</v>
      </c>
      <c r="D116" s="21">
        <f>IF(OR(RegForms!P116=1,RegForms!Q116=1,RegForms!R116=1,RegForms!S116=1,RegForms!Y116=1),1,0)</f>
        <v>0</v>
      </c>
      <c r="E116" s="21">
        <f>IF(OR(RegForms!P116=1,RegForms!Q116=1,RegForms!R116=1,RegForms!S116=1,RegForms!AC116=1),1,0)</f>
        <v>0</v>
      </c>
      <c r="F116" s="21">
        <f>IF(OR(RegForms!P116=1,RegForms!Q116=1,RegForms!R116=1,RegForms!S116=1,RegForms!AG116=1),1,0)</f>
        <v>0</v>
      </c>
      <c r="G116" s="21">
        <f>RegForms!AY116</f>
        <v>0</v>
      </c>
      <c r="H116" s="84">
        <f t="shared" si="8"/>
        <v>0</v>
      </c>
      <c r="I116" s="21" t="b">
        <f t="shared" si="7"/>
        <v>0</v>
      </c>
      <c r="J116" s="21">
        <f>RegForms!AZ116</f>
        <v>0</v>
      </c>
      <c r="K116">
        <f>RegForms!F116</f>
        <v>0</v>
      </c>
      <c r="L116">
        <f>RegForms!G116</f>
        <v>0</v>
      </c>
      <c r="M116">
        <f>RegForms!H116</f>
        <v>0</v>
      </c>
    </row>
    <row r="117" spans="1:13">
      <c r="A117" s="21">
        <f>RegForms!B117</f>
        <v>0</v>
      </c>
      <c r="B117" s="21"/>
      <c r="C117" s="21">
        <f>IF(OR(RegForms!P117=1,RegForms!Q117=1,RegForms!U117=1),1,0)</f>
        <v>0</v>
      </c>
      <c r="D117" s="21">
        <f>IF(OR(RegForms!P117=1,RegForms!Q117=1,RegForms!R117=1,RegForms!S117=1,RegForms!Y117=1),1,0)</f>
        <v>0</v>
      </c>
      <c r="E117" s="21">
        <f>IF(OR(RegForms!P117=1,RegForms!Q117=1,RegForms!R117=1,RegForms!S117=1,RegForms!AC117=1),1,0)</f>
        <v>0</v>
      </c>
      <c r="F117" s="21">
        <f>IF(OR(RegForms!P117=1,RegForms!Q117=1,RegForms!R117=1,RegForms!S117=1,RegForms!AG117=1),1,0)</f>
        <v>0</v>
      </c>
      <c r="G117" s="21">
        <f>RegForms!AY117</f>
        <v>0</v>
      </c>
      <c r="H117" s="84">
        <f t="shared" si="8"/>
        <v>0</v>
      </c>
      <c r="I117" s="21" t="b">
        <f t="shared" si="7"/>
        <v>0</v>
      </c>
      <c r="J117" s="21">
        <f>RegForms!AZ117</f>
        <v>0</v>
      </c>
      <c r="K117">
        <f>RegForms!F117</f>
        <v>0</v>
      </c>
      <c r="L117">
        <f>RegForms!G117</f>
        <v>0</v>
      </c>
      <c r="M117">
        <f>RegForms!H117</f>
        <v>0</v>
      </c>
    </row>
    <row r="118" spans="1:13">
      <c r="A118" s="21">
        <f>RegForms!B118</f>
        <v>0</v>
      </c>
      <c r="B118" s="21"/>
      <c r="C118" s="21">
        <f>IF(OR(RegForms!P118=1,RegForms!Q118=1,RegForms!U118=1),1,0)</f>
        <v>0</v>
      </c>
      <c r="D118" s="21">
        <f>IF(OR(RegForms!P118=1,RegForms!Q118=1,RegForms!R118=1,RegForms!S118=1,RegForms!Y118=1),1,0)</f>
        <v>0</v>
      </c>
      <c r="E118" s="21">
        <f>IF(OR(RegForms!P118=1,RegForms!Q118=1,RegForms!R118=1,RegForms!S118=1,RegForms!AC118=1),1,0)</f>
        <v>0</v>
      </c>
      <c r="F118" s="21">
        <f>IF(OR(RegForms!P118=1,RegForms!Q118=1,RegForms!R118=1,RegForms!S118=1,RegForms!AG118=1),1,0)</f>
        <v>0</v>
      </c>
      <c r="G118" s="21">
        <f>RegForms!AY118</f>
        <v>0</v>
      </c>
      <c r="H118" s="84">
        <f t="shared" si="8"/>
        <v>0</v>
      </c>
      <c r="I118" s="21" t="b">
        <f t="shared" si="7"/>
        <v>0</v>
      </c>
      <c r="J118" s="21">
        <f>RegForms!AZ118</f>
        <v>0</v>
      </c>
      <c r="K118">
        <f>RegForms!F118</f>
        <v>0</v>
      </c>
      <c r="L118">
        <f>RegForms!G118</f>
        <v>0</v>
      </c>
      <c r="M118">
        <f>RegForms!H118</f>
        <v>0</v>
      </c>
    </row>
    <row r="119" spans="1:13">
      <c r="A119" s="21">
        <f>RegForms!B119</f>
        <v>0</v>
      </c>
      <c r="B119" s="21"/>
      <c r="C119" s="21">
        <f>IF(OR(RegForms!P119=1,RegForms!Q119=1,RegForms!U119=1),1,0)</f>
        <v>0</v>
      </c>
      <c r="D119" s="21">
        <f>IF(OR(RegForms!P119=1,RegForms!Q119=1,RegForms!R119=1,RegForms!S119=1,RegForms!Y119=1),1,0)</f>
        <v>0</v>
      </c>
      <c r="E119" s="21">
        <f>IF(OR(RegForms!P119=1,RegForms!Q119=1,RegForms!R119=1,RegForms!S119=1,RegForms!AC119=1),1,0)</f>
        <v>0</v>
      </c>
      <c r="F119" s="21">
        <f>IF(OR(RegForms!P119=1,RegForms!Q119=1,RegForms!R119=1,RegForms!S119=1,RegForms!AG119=1),1,0)</f>
        <v>0</v>
      </c>
      <c r="G119" s="21">
        <f>RegForms!AY119</f>
        <v>0</v>
      </c>
      <c r="H119" s="84">
        <f t="shared" si="8"/>
        <v>0</v>
      </c>
      <c r="I119" s="21" t="b">
        <f t="shared" si="7"/>
        <v>0</v>
      </c>
      <c r="J119" s="21">
        <f>RegForms!AZ119</f>
        <v>0</v>
      </c>
      <c r="K119">
        <f>RegForms!F119</f>
        <v>0</v>
      </c>
      <c r="L119">
        <f>RegForms!G119</f>
        <v>0</v>
      </c>
      <c r="M119">
        <f>RegForms!H119</f>
        <v>0</v>
      </c>
    </row>
    <row r="120" spans="1:13">
      <c r="A120" s="21">
        <f>RegForms!B120</f>
        <v>0</v>
      </c>
      <c r="B120" s="21"/>
      <c r="C120" s="21">
        <f>IF(OR(RegForms!P120=1,RegForms!Q120=1,RegForms!U120=1),1,0)</f>
        <v>0</v>
      </c>
      <c r="D120" s="21">
        <f>IF(OR(RegForms!P120=1,RegForms!Q120=1,RegForms!R120=1,RegForms!S120=1,RegForms!Y120=1),1,0)</f>
        <v>0</v>
      </c>
      <c r="E120" s="21">
        <f>IF(OR(RegForms!P120=1,RegForms!Q120=1,RegForms!R120=1,RegForms!S120=1,RegForms!AC120=1),1,0)</f>
        <v>0</v>
      </c>
      <c r="F120" s="21">
        <f>IF(OR(RegForms!P120=1,RegForms!Q120=1,RegForms!R120=1,RegForms!S120=1,RegForms!AG120=1),1,0)</f>
        <v>0</v>
      </c>
      <c r="G120" s="21">
        <f>RegForms!AY120</f>
        <v>0</v>
      </c>
      <c r="H120" s="84">
        <f t="shared" si="8"/>
        <v>0</v>
      </c>
      <c r="I120" s="21" t="b">
        <f t="shared" si="7"/>
        <v>0</v>
      </c>
      <c r="J120" s="21">
        <f>RegForms!AZ120</f>
        <v>0</v>
      </c>
      <c r="K120">
        <f>RegForms!F120</f>
        <v>0</v>
      </c>
      <c r="L120">
        <f>RegForms!G120</f>
        <v>0</v>
      </c>
      <c r="M120">
        <f>RegForms!H120</f>
        <v>0</v>
      </c>
    </row>
    <row r="121" spans="1:13">
      <c r="A121" s="21">
        <f>RegForms!B121</f>
        <v>0</v>
      </c>
      <c r="B121" s="21"/>
      <c r="C121" s="21">
        <f>IF(OR(RegForms!P121=1,RegForms!Q121=1,RegForms!U121=1),1,0)</f>
        <v>0</v>
      </c>
      <c r="D121" s="21">
        <f>IF(OR(RegForms!P121=1,RegForms!Q121=1,RegForms!R121=1,RegForms!S121=1,RegForms!Y121=1),1,0)</f>
        <v>0</v>
      </c>
      <c r="E121" s="21">
        <f>IF(OR(RegForms!P121=1,RegForms!Q121=1,RegForms!R121=1,RegForms!S121=1,RegForms!AC121=1),1,0)</f>
        <v>0</v>
      </c>
      <c r="F121" s="21">
        <f>IF(OR(RegForms!P121=1,RegForms!Q121=1,RegForms!R121=1,RegForms!S121=1,RegForms!AG121=1),1,0)</f>
        <v>0</v>
      </c>
      <c r="G121" s="21">
        <f>RegForms!AY121</f>
        <v>0</v>
      </c>
      <c r="H121" s="84">
        <f t="shared" si="8"/>
        <v>0</v>
      </c>
      <c r="I121" s="21" t="b">
        <f t="shared" si="7"/>
        <v>0</v>
      </c>
      <c r="J121" s="21">
        <f>RegForms!AZ121</f>
        <v>0</v>
      </c>
      <c r="K121">
        <f>RegForms!F121</f>
        <v>0</v>
      </c>
      <c r="L121">
        <f>RegForms!G121</f>
        <v>0</v>
      </c>
      <c r="M121">
        <f>RegForms!H121</f>
        <v>0</v>
      </c>
    </row>
    <row r="122" spans="1:13">
      <c r="A122" s="21">
        <f>RegForms!B122</f>
        <v>0</v>
      </c>
      <c r="B122" s="21"/>
      <c r="C122" s="21">
        <f>IF(OR(RegForms!P122=1,RegForms!Q122=1,RegForms!U122=1),1,0)</f>
        <v>0</v>
      </c>
      <c r="D122" s="21">
        <f>IF(OR(RegForms!P122=1,RegForms!Q122=1,RegForms!R122=1,RegForms!S122=1,RegForms!Y122=1),1,0)</f>
        <v>0</v>
      </c>
      <c r="E122" s="21">
        <f>IF(OR(RegForms!P122=1,RegForms!Q122=1,RegForms!R122=1,RegForms!S122=1,RegForms!AC122=1),1,0)</f>
        <v>0</v>
      </c>
      <c r="F122" s="21">
        <f>IF(OR(RegForms!P122=1,RegForms!Q122=1,RegForms!R122=1,RegForms!S122=1,RegForms!AG122=1),1,0)</f>
        <v>0</v>
      </c>
      <c r="G122" s="21">
        <f>RegForms!AY122</f>
        <v>0</v>
      </c>
      <c r="H122" s="84">
        <f t="shared" si="8"/>
        <v>0</v>
      </c>
      <c r="I122" s="21" t="b">
        <f t="shared" si="7"/>
        <v>0</v>
      </c>
      <c r="J122" s="21">
        <f>RegForms!AZ122</f>
        <v>0</v>
      </c>
      <c r="K122">
        <f>RegForms!F122</f>
        <v>0</v>
      </c>
      <c r="L122">
        <f>RegForms!G122</f>
        <v>0</v>
      </c>
      <c r="M122">
        <f>RegForms!H122</f>
        <v>0</v>
      </c>
    </row>
    <row r="123" spans="1:13">
      <c r="A123" s="21">
        <f>RegForms!B123</f>
        <v>0</v>
      </c>
      <c r="B123" s="21"/>
      <c r="C123" s="21">
        <f>IF(OR(RegForms!P123=1,RegForms!Q123=1,RegForms!U123=1),1,0)</f>
        <v>0</v>
      </c>
      <c r="D123" s="21">
        <f>IF(OR(RegForms!P123=1,RegForms!Q123=1,RegForms!R123=1,RegForms!S123=1,RegForms!Y123=1),1,0)</f>
        <v>0</v>
      </c>
      <c r="E123" s="21">
        <f>IF(OR(RegForms!P123=1,RegForms!Q123=1,RegForms!R123=1,RegForms!S123=1,RegForms!AC123=1),1,0)</f>
        <v>0</v>
      </c>
      <c r="F123" s="21">
        <f>IF(OR(RegForms!P123=1,RegForms!Q123=1,RegForms!R123=1,RegForms!S123=1,RegForms!AG123=1),1,0)</f>
        <v>0</v>
      </c>
      <c r="G123" s="21">
        <f>RegForms!AY123</f>
        <v>0</v>
      </c>
      <c r="H123" s="84">
        <f t="shared" si="8"/>
        <v>0</v>
      </c>
      <c r="I123" s="21" t="b">
        <f t="shared" si="7"/>
        <v>0</v>
      </c>
      <c r="J123" s="21">
        <f>RegForms!AZ123</f>
        <v>0</v>
      </c>
      <c r="K123">
        <f>RegForms!F123</f>
        <v>0</v>
      </c>
      <c r="L123">
        <f>RegForms!G123</f>
        <v>0</v>
      </c>
      <c r="M123">
        <f>RegForms!H123</f>
        <v>0</v>
      </c>
    </row>
    <row r="124" spans="1:13">
      <c r="A124" s="21">
        <f>RegForms!B124</f>
        <v>0</v>
      </c>
      <c r="B124" s="21"/>
      <c r="C124" s="21">
        <f>IF(OR(RegForms!P124=1,RegForms!Q124=1,RegForms!U124=1),1,0)</f>
        <v>0</v>
      </c>
      <c r="D124" s="21">
        <f>IF(OR(RegForms!P124=1,RegForms!Q124=1,RegForms!R124=1,RegForms!S124=1,RegForms!Y124=1),1,0)</f>
        <v>0</v>
      </c>
      <c r="E124" s="21">
        <f>IF(OR(RegForms!P124=1,RegForms!Q124=1,RegForms!R124=1,RegForms!S124=1,RegForms!AC124=1),1,0)</f>
        <v>0</v>
      </c>
      <c r="F124" s="21">
        <f>IF(OR(RegForms!P124=1,RegForms!Q124=1,RegForms!R124=1,RegForms!S124=1,RegForms!AG124=1),1,0)</f>
        <v>0</v>
      </c>
      <c r="G124" s="21">
        <f>RegForms!AY124</f>
        <v>0</v>
      </c>
      <c r="H124" s="84">
        <f t="shared" si="8"/>
        <v>0</v>
      </c>
      <c r="I124" s="21" t="b">
        <f t="shared" si="7"/>
        <v>0</v>
      </c>
      <c r="J124" s="21">
        <f>RegForms!AZ124</f>
        <v>0</v>
      </c>
      <c r="K124">
        <f>RegForms!F124</f>
        <v>0</v>
      </c>
      <c r="L124">
        <f>RegForms!G124</f>
        <v>0</v>
      </c>
      <c r="M124">
        <f>RegForms!H124</f>
        <v>0</v>
      </c>
    </row>
    <row r="125" spans="1:13">
      <c r="A125" s="21">
        <f>RegForms!B125</f>
        <v>0</v>
      </c>
      <c r="B125" s="21"/>
      <c r="C125" s="21">
        <f>IF(OR(RegForms!P125=1,RegForms!Q125=1,RegForms!U125=1),1,0)</f>
        <v>0</v>
      </c>
      <c r="D125" s="21">
        <f>IF(OR(RegForms!P125=1,RegForms!Q125=1,RegForms!R125=1,RegForms!S125=1,RegForms!Y125=1),1,0)</f>
        <v>0</v>
      </c>
      <c r="E125" s="21">
        <f>IF(OR(RegForms!P125=1,RegForms!Q125=1,RegForms!R125=1,RegForms!S125=1,RegForms!AC125=1),1,0)</f>
        <v>0</v>
      </c>
      <c r="F125" s="21">
        <f>IF(OR(RegForms!P125=1,RegForms!Q125=1,RegForms!R125=1,RegForms!S125=1,RegForms!AG125=1),1,0)</f>
        <v>0</v>
      </c>
      <c r="G125" s="21">
        <f>RegForms!AY125</f>
        <v>0</v>
      </c>
      <c r="H125" s="84">
        <f t="shared" si="8"/>
        <v>0</v>
      </c>
      <c r="I125" s="21" t="b">
        <f t="shared" si="7"/>
        <v>0</v>
      </c>
      <c r="J125" s="21">
        <f>RegForms!AZ125</f>
        <v>0</v>
      </c>
      <c r="K125">
        <f>RegForms!F125</f>
        <v>0</v>
      </c>
      <c r="L125">
        <f>RegForms!G125</f>
        <v>0</v>
      </c>
      <c r="M125">
        <f>RegForms!H125</f>
        <v>0</v>
      </c>
    </row>
    <row r="126" spans="1:13">
      <c r="A126" s="21">
        <f>RegForms!B126</f>
        <v>0</v>
      </c>
      <c r="B126" s="21"/>
      <c r="C126" s="21">
        <f>IF(OR(RegForms!P126=1,RegForms!Q126=1,RegForms!U126=1),1,0)</f>
        <v>0</v>
      </c>
      <c r="D126" s="21">
        <f>IF(OR(RegForms!P126=1,RegForms!Q126=1,RegForms!R126=1,RegForms!S126=1,RegForms!Y126=1),1,0)</f>
        <v>0</v>
      </c>
      <c r="E126" s="21">
        <f>IF(OR(RegForms!P126=1,RegForms!Q126=1,RegForms!R126=1,RegForms!S126=1,RegForms!AC126=1),1,0)</f>
        <v>0</v>
      </c>
      <c r="F126" s="21">
        <f>IF(OR(RegForms!P126=1,RegForms!Q126=1,RegForms!R126=1,RegForms!S126=1,RegForms!AG126=1),1,0)</f>
        <v>0</v>
      </c>
      <c r="G126" s="21">
        <f>RegForms!AY126</f>
        <v>0</v>
      </c>
      <c r="H126" s="84">
        <f t="shared" si="8"/>
        <v>0</v>
      </c>
      <c r="I126" s="21" t="b">
        <f t="shared" si="7"/>
        <v>0</v>
      </c>
      <c r="J126" s="21">
        <f>RegForms!AZ126</f>
        <v>0</v>
      </c>
      <c r="K126">
        <f>RegForms!F126</f>
        <v>0</v>
      </c>
      <c r="L126">
        <f>RegForms!G126</f>
        <v>0</v>
      </c>
      <c r="M126">
        <f>RegForms!H126</f>
        <v>0</v>
      </c>
    </row>
    <row r="127" spans="1:13">
      <c r="A127" s="21">
        <f>RegForms!B127</f>
        <v>0</v>
      </c>
      <c r="B127" s="21"/>
      <c r="C127" s="21">
        <f>IF(OR(RegForms!P127=1,RegForms!Q127=1,RegForms!U127=1),1,0)</f>
        <v>0</v>
      </c>
      <c r="D127" s="21">
        <f>IF(OR(RegForms!P127=1,RegForms!Q127=1,RegForms!R127=1,RegForms!S127=1,RegForms!Y127=1),1,0)</f>
        <v>0</v>
      </c>
      <c r="E127" s="21">
        <f>IF(OR(RegForms!P127=1,RegForms!Q127=1,RegForms!R127=1,RegForms!S127=1,RegForms!AC127=1),1,0)</f>
        <v>0</v>
      </c>
      <c r="F127" s="21">
        <f>IF(OR(RegForms!P127=1,RegForms!Q127=1,RegForms!R127=1,RegForms!S127=1,RegForms!AG127=1),1,0)</f>
        <v>0</v>
      </c>
      <c r="G127" s="21">
        <f>RegForms!AY127</f>
        <v>0</v>
      </c>
      <c r="H127" s="84">
        <f t="shared" si="8"/>
        <v>0</v>
      </c>
      <c r="I127" s="21" t="b">
        <f t="shared" si="7"/>
        <v>0</v>
      </c>
      <c r="J127" s="21">
        <f>RegForms!AZ127</f>
        <v>0</v>
      </c>
      <c r="K127">
        <f>RegForms!F127</f>
        <v>0</v>
      </c>
      <c r="L127">
        <f>RegForms!G127</f>
        <v>0</v>
      </c>
      <c r="M127">
        <f>RegForms!H127</f>
        <v>0</v>
      </c>
    </row>
    <row r="128" spans="1:13">
      <c r="A128" s="21">
        <f>RegForms!B128</f>
        <v>0</v>
      </c>
      <c r="B128" s="21"/>
      <c r="C128" s="21">
        <f>IF(OR(RegForms!P128=1,RegForms!Q128=1,RegForms!U128=1),1,0)</f>
        <v>0</v>
      </c>
      <c r="D128" s="21">
        <f>IF(OR(RegForms!P128=1,RegForms!Q128=1,RegForms!R128=1,RegForms!S128=1,RegForms!Y128=1),1,0)</f>
        <v>0</v>
      </c>
      <c r="E128" s="21">
        <f>IF(OR(RegForms!P128=1,RegForms!Q128=1,RegForms!R128=1,RegForms!S128=1,RegForms!AC128=1),1,0)</f>
        <v>0</v>
      </c>
      <c r="F128" s="21">
        <f>IF(OR(RegForms!P128=1,RegForms!Q128=1,RegForms!R128=1,RegForms!S128=1,RegForms!AG128=1),1,0)</f>
        <v>0</v>
      </c>
      <c r="G128" s="21">
        <f>RegForms!AY128</f>
        <v>0</v>
      </c>
      <c r="H128" s="84">
        <f t="shared" si="8"/>
        <v>0</v>
      </c>
      <c r="I128" s="21" t="b">
        <f t="shared" si="7"/>
        <v>0</v>
      </c>
      <c r="J128" s="21">
        <f>RegForms!AZ128</f>
        <v>0</v>
      </c>
      <c r="K128">
        <f>RegForms!F128</f>
        <v>0</v>
      </c>
      <c r="L128">
        <f>RegForms!G128</f>
        <v>0</v>
      </c>
      <c r="M128">
        <f>RegForms!H128</f>
        <v>0</v>
      </c>
    </row>
    <row r="129" spans="1:13">
      <c r="A129" s="21">
        <f>RegForms!B129</f>
        <v>0</v>
      </c>
      <c r="B129" s="21"/>
      <c r="C129" s="21">
        <f>IF(OR(RegForms!P129=1,RegForms!Q129=1,RegForms!U129=1),1,0)</f>
        <v>0</v>
      </c>
      <c r="D129" s="21">
        <f>IF(OR(RegForms!P129=1,RegForms!Q129=1,RegForms!R129=1,RegForms!S129=1,RegForms!Y129=1),1,0)</f>
        <v>0</v>
      </c>
      <c r="E129" s="21">
        <f>IF(OR(RegForms!P129=1,RegForms!Q129=1,RegForms!R129=1,RegForms!S129=1,RegForms!AC129=1),1,0)</f>
        <v>0</v>
      </c>
      <c r="F129" s="21">
        <f>IF(OR(RegForms!P129=1,RegForms!Q129=1,RegForms!R129=1,RegForms!S129=1,RegForms!AG129=1),1,0)</f>
        <v>0</v>
      </c>
      <c r="G129" s="21">
        <f>RegForms!AY129</f>
        <v>0</v>
      </c>
      <c r="H129" s="84">
        <f t="shared" si="8"/>
        <v>0</v>
      </c>
      <c r="I129" s="21" t="b">
        <f t="shared" si="7"/>
        <v>0</v>
      </c>
      <c r="J129" s="21">
        <f>RegForms!AZ129</f>
        <v>0</v>
      </c>
      <c r="K129">
        <f>RegForms!F129</f>
        <v>0</v>
      </c>
      <c r="L129">
        <f>RegForms!G129</f>
        <v>0</v>
      </c>
      <c r="M129">
        <f>RegForms!H129</f>
        <v>0</v>
      </c>
    </row>
    <row r="130" spans="1:13">
      <c r="A130" s="21">
        <f>RegForms!B130</f>
        <v>0</v>
      </c>
      <c r="B130" s="21"/>
      <c r="C130" s="21">
        <f>IF(OR(RegForms!P130=1,RegForms!Q130=1,RegForms!U130=1),1,0)</f>
        <v>0</v>
      </c>
      <c r="D130" s="21">
        <f>IF(OR(RegForms!P130=1,RegForms!Q130=1,RegForms!R130=1,RegForms!S130=1,RegForms!Y130=1),1,0)</f>
        <v>0</v>
      </c>
      <c r="E130" s="21">
        <f>IF(OR(RegForms!P130=1,RegForms!Q130=1,RegForms!R130=1,RegForms!S130=1,RegForms!AC130=1),1,0)</f>
        <v>0</v>
      </c>
      <c r="F130" s="21">
        <f>IF(OR(RegForms!P130=1,RegForms!Q130=1,RegForms!R130=1,RegForms!S130=1,RegForms!AG130=1),1,0)</f>
        <v>0</v>
      </c>
      <c r="G130" s="21">
        <f>RegForms!AY130</f>
        <v>0</v>
      </c>
      <c r="H130" s="84">
        <f t="shared" si="8"/>
        <v>0</v>
      </c>
      <c r="I130" s="21" t="b">
        <f t="shared" si="7"/>
        <v>0</v>
      </c>
      <c r="J130" s="21">
        <f>RegForms!AZ130</f>
        <v>0</v>
      </c>
      <c r="K130">
        <f>RegForms!F130</f>
        <v>0</v>
      </c>
      <c r="L130">
        <f>RegForms!G130</f>
        <v>0</v>
      </c>
      <c r="M130">
        <f>RegForms!H130</f>
        <v>0</v>
      </c>
    </row>
    <row r="131" spans="1:13">
      <c r="A131" s="21">
        <f>RegForms!B131</f>
        <v>0</v>
      </c>
      <c r="B131" s="21"/>
      <c r="C131" s="21">
        <f>IF(OR(RegForms!P131=1,RegForms!Q131=1,RegForms!U131=1),1,0)</f>
        <v>0</v>
      </c>
      <c r="D131" s="21">
        <f>IF(OR(RegForms!P131=1,RegForms!Q131=1,RegForms!R131=1,RegForms!S131=1,RegForms!Y131=1),1,0)</f>
        <v>0</v>
      </c>
      <c r="E131" s="21">
        <f>IF(OR(RegForms!P131=1,RegForms!Q131=1,RegForms!R131=1,RegForms!S131=1,RegForms!AC131=1),1,0)</f>
        <v>0</v>
      </c>
      <c r="F131" s="21">
        <f>IF(OR(RegForms!P131=1,RegForms!Q131=1,RegForms!R131=1,RegForms!S131=1,RegForms!AG131=1),1,0)</f>
        <v>0</v>
      </c>
      <c r="G131" s="21">
        <f>RegForms!AY131</f>
        <v>0</v>
      </c>
      <c r="H131" s="84">
        <f t="shared" si="8"/>
        <v>0</v>
      </c>
      <c r="I131" s="21" t="b">
        <f t="shared" si="7"/>
        <v>0</v>
      </c>
      <c r="J131" s="21">
        <f>RegForms!AZ131</f>
        <v>0</v>
      </c>
      <c r="K131">
        <f>RegForms!F131</f>
        <v>0</v>
      </c>
      <c r="L131">
        <f>RegForms!G131</f>
        <v>0</v>
      </c>
      <c r="M131">
        <f>RegForms!H131</f>
        <v>0</v>
      </c>
    </row>
    <row r="132" spans="1:13">
      <c r="A132" s="21">
        <f>RegForms!B132</f>
        <v>0</v>
      </c>
      <c r="B132" s="21"/>
      <c r="C132" s="21">
        <f>IF(OR(RegForms!P132=1,RegForms!Q132=1,RegForms!U132=1),1,0)</f>
        <v>0</v>
      </c>
      <c r="D132" s="21">
        <f>IF(OR(RegForms!P132=1,RegForms!Q132=1,RegForms!R132=1,RegForms!S132=1,RegForms!Y132=1),1,0)</f>
        <v>0</v>
      </c>
      <c r="E132" s="21">
        <f>IF(OR(RegForms!P132=1,RegForms!Q132=1,RegForms!R132=1,RegForms!S132=1,RegForms!AC132=1),1,0)</f>
        <v>0</v>
      </c>
      <c r="F132" s="21">
        <f>IF(OR(RegForms!P132=1,RegForms!Q132=1,RegForms!R132=1,RegForms!S132=1,RegForms!AG132=1),1,0)</f>
        <v>0</v>
      </c>
      <c r="G132" s="21">
        <f>RegForms!AY132</f>
        <v>0</v>
      </c>
      <c r="H132" s="84">
        <f t="shared" si="8"/>
        <v>0</v>
      </c>
      <c r="I132" s="21" t="b">
        <f t="shared" si="7"/>
        <v>0</v>
      </c>
      <c r="J132" s="21">
        <f>RegForms!AZ132</f>
        <v>0</v>
      </c>
      <c r="K132">
        <f>RegForms!F132</f>
        <v>0</v>
      </c>
      <c r="L132">
        <f>RegForms!G132</f>
        <v>0</v>
      </c>
      <c r="M132">
        <f>RegForms!H132</f>
        <v>0</v>
      </c>
    </row>
    <row r="133" spans="1:13">
      <c r="A133" s="21">
        <f>RegForms!B133</f>
        <v>0</v>
      </c>
      <c r="B133" s="21"/>
      <c r="C133" s="21">
        <f>IF(OR(RegForms!P133=1,RegForms!Q133=1,RegForms!U133=1),1,0)</f>
        <v>0</v>
      </c>
      <c r="D133" s="21">
        <f>IF(OR(RegForms!P133=1,RegForms!Q133=1,RegForms!R133=1,RegForms!S133=1,RegForms!Y133=1),1,0)</f>
        <v>0</v>
      </c>
      <c r="E133" s="21">
        <f>IF(OR(RegForms!P133=1,RegForms!Q133=1,RegForms!R133=1,RegForms!S133=1,RegForms!AC133=1),1,0)</f>
        <v>0</v>
      </c>
      <c r="F133" s="21">
        <f>IF(OR(RegForms!P133=1,RegForms!Q133=1,RegForms!R133=1,RegForms!S133=1,RegForms!AG133=1),1,0)</f>
        <v>0</v>
      </c>
      <c r="G133" s="21">
        <f>RegForms!AY133</f>
        <v>0</v>
      </c>
      <c r="H133" s="84">
        <f t="shared" si="8"/>
        <v>0</v>
      </c>
      <c r="I133" s="21" t="b">
        <f t="shared" si="7"/>
        <v>0</v>
      </c>
      <c r="J133" s="21">
        <f>RegForms!AZ133</f>
        <v>0</v>
      </c>
      <c r="K133">
        <f>RegForms!F133</f>
        <v>0</v>
      </c>
      <c r="L133">
        <f>RegForms!G133</f>
        <v>0</v>
      </c>
      <c r="M133">
        <f>RegForms!H133</f>
        <v>0</v>
      </c>
    </row>
    <row r="134" spans="1:13">
      <c r="A134" s="21">
        <f>RegForms!B134</f>
        <v>0</v>
      </c>
      <c r="B134" s="21"/>
      <c r="C134" s="21">
        <f>IF(OR(RegForms!P134=1,RegForms!Q134=1,RegForms!U134=1),1,0)</f>
        <v>0</v>
      </c>
      <c r="D134" s="21">
        <f>IF(OR(RegForms!P134=1,RegForms!Q134=1,RegForms!R134=1,RegForms!S134=1,RegForms!Y134=1),1,0)</f>
        <v>0</v>
      </c>
      <c r="E134" s="21">
        <f>IF(OR(RegForms!P134=1,RegForms!Q134=1,RegForms!R134=1,RegForms!S134=1,RegForms!AC134=1),1,0)</f>
        <v>0</v>
      </c>
      <c r="F134" s="21">
        <f>IF(OR(RegForms!P134=1,RegForms!Q134=1,RegForms!R134=1,RegForms!S134=1,RegForms!AG134=1),1,0)</f>
        <v>0</v>
      </c>
      <c r="G134" s="21">
        <f>RegForms!AY134</f>
        <v>0</v>
      </c>
      <c r="H134" s="84">
        <f t="shared" si="8"/>
        <v>0</v>
      </c>
      <c r="I134" s="21" t="b">
        <f t="shared" si="7"/>
        <v>0</v>
      </c>
      <c r="J134" s="21">
        <f>RegForms!AZ134</f>
        <v>0</v>
      </c>
      <c r="K134">
        <f>RegForms!F134</f>
        <v>0</v>
      </c>
      <c r="L134">
        <f>RegForms!G134</f>
        <v>0</v>
      </c>
      <c r="M134">
        <f>RegForms!H134</f>
        <v>0</v>
      </c>
    </row>
    <row r="135" spans="1:13">
      <c r="A135" s="21">
        <f>RegForms!B135</f>
        <v>0</v>
      </c>
      <c r="B135" s="21"/>
      <c r="C135" s="21">
        <f>IF(OR(RegForms!P135=1,RegForms!Q135=1,RegForms!U135=1),1,0)</f>
        <v>0</v>
      </c>
      <c r="D135" s="21">
        <f>IF(OR(RegForms!P135=1,RegForms!Q135=1,RegForms!R135=1,RegForms!S135=1,RegForms!Y135=1),1,0)</f>
        <v>0</v>
      </c>
      <c r="E135" s="21">
        <f>IF(OR(RegForms!P135=1,RegForms!Q135=1,RegForms!R135=1,RegForms!S135=1,RegForms!AC135=1),1,0)</f>
        <v>0</v>
      </c>
      <c r="F135" s="21">
        <f>IF(OR(RegForms!P135=1,RegForms!Q135=1,RegForms!R135=1,RegForms!S135=1,RegForms!AG135=1),1,0)</f>
        <v>0</v>
      </c>
      <c r="G135" s="21">
        <f>RegForms!AY135</f>
        <v>0</v>
      </c>
      <c r="H135" s="84">
        <f t="shared" si="8"/>
        <v>0</v>
      </c>
      <c r="I135" s="21" t="b">
        <f t="shared" si="7"/>
        <v>0</v>
      </c>
      <c r="J135" s="21">
        <f>RegForms!AZ135</f>
        <v>0</v>
      </c>
      <c r="K135">
        <f>RegForms!F135</f>
        <v>0</v>
      </c>
      <c r="L135">
        <f>RegForms!G135</f>
        <v>0</v>
      </c>
      <c r="M135">
        <f>RegForms!H135</f>
        <v>0</v>
      </c>
    </row>
    <row r="136" spans="1:13">
      <c r="A136" s="21">
        <f>RegForms!B136</f>
        <v>0</v>
      </c>
      <c r="B136" s="21"/>
      <c r="C136" s="21">
        <f>IF(OR(RegForms!P136=1,RegForms!Q136=1,RegForms!U136=1),1,0)</f>
        <v>0</v>
      </c>
      <c r="D136" s="21">
        <f>IF(OR(RegForms!P136=1,RegForms!Q136=1,RegForms!R136=1,RegForms!S136=1,RegForms!Y136=1),1,0)</f>
        <v>0</v>
      </c>
      <c r="E136" s="21">
        <f>IF(OR(RegForms!P136=1,RegForms!Q136=1,RegForms!R136=1,RegForms!S136=1,RegForms!AC136=1),1,0)</f>
        <v>0</v>
      </c>
      <c r="F136" s="21">
        <f>IF(OR(RegForms!P136=1,RegForms!Q136=1,RegForms!R136=1,RegForms!S136=1,RegForms!AG136=1),1,0)</f>
        <v>0</v>
      </c>
      <c r="G136" s="21">
        <f>RegForms!AY136</f>
        <v>0</v>
      </c>
      <c r="H136" s="84">
        <f t="shared" si="8"/>
        <v>0</v>
      </c>
      <c r="I136" s="21" t="b">
        <f t="shared" si="7"/>
        <v>0</v>
      </c>
      <c r="J136" s="21">
        <f>RegForms!AZ136</f>
        <v>0</v>
      </c>
      <c r="K136">
        <f>RegForms!F136</f>
        <v>0</v>
      </c>
      <c r="L136">
        <f>RegForms!G136</f>
        <v>0</v>
      </c>
      <c r="M136">
        <f>RegForms!H136</f>
        <v>0</v>
      </c>
    </row>
    <row r="137" spans="1:13">
      <c r="A137" s="21">
        <f>RegForms!B137</f>
        <v>0</v>
      </c>
      <c r="B137" s="21"/>
      <c r="C137" s="21">
        <f>IF(OR(RegForms!P137=1,RegForms!Q137=1,RegForms!U137=1),1,0)</f>
        <v>0</v>
      </c>
      <c r="D137" s="21">
        <f>IF(OR(RegForms!P137=1,RegForms!Q137=1,RegForms!R137=1,RegForms!S137=1,RegForms!Y137=1),1,0)</f>
        <v>0</v>
      </c>
      <c r="E137" s="21">
        <f>IF(OR(RegForms!P137=1,RegForms!Q137=1,RegForms!R137=1,RegForms!S137=1,RegForms!AC137=1),1,0)</f>
        <v>0</v>
      </c>
      <c r="F137" s="21">
        <f>IF(OR(RegForms!P137=1,RegForms!Q137=1,RegForms!R137=1,RegForms!S137=1,RegForms!AG137=1),1,0)</f>
        <v>0</v>
      </c>
      <c r="G137" s="21">
        <f>RegForms!AY137</f>
        <v>0</v>
      </c>
      <c r="H137" s="84">
        <f t="shared" si="8"/>
        <v>0</v>
      </c>
      <c r="I137" s="21" t="b">
        <f t="shared" si="7"/>
        <v>0</v>
      </c>
      <c r="J137" s="21">
        <f>RegForms!AZ137</f>
        <v>0</v>
      </c>
      <c r="K137">
        <f>RegForms!F137</f>
        <v>0</v>
      </c>
      <c r="L137">
        <f>RegForms!G137</f>
        <v>0</v>
      </c>
      <c r="M137">
        <f>RegForms!H137</f>
        <v>0</v>
      </c>
    </row>
    <row r="138" spans="1:13">
      <c r="A138" s="21">
        <f>RegForms!B138</f>
        <v>0</v>
      </c>
      <c r="B138" s="21"/>
      <c r="C138" s="21">
        <f>IF(OR(RegForms!P138=1,RegForms!Q138=1,RegForms!U138=1),1,0)</f>
        <v>0</v>
      </c>
      <c r="D138" s="21">
        <f>IF(OR(RegForms!P138=1,RegForms!Q138=1,RegForms!R138=1,RegForms!S138=1,RegForms!Y138=1),1,0)</f>
        <v>0</v>
      </c>
      <c r="E138" s="21">
        <f>IF(OR(RegForms!P138=1,RegForms!Q138=1,RegForms!R138=1,RegForms!S138=1,RegForms!AC138=1),1,0)</f>
        <v>0</v>
      </c>
      <c r="F138" s="21">
        <f>IF(OR(RegForms!P138=1,RegForms!Q138=1,RegForms!R138=1,RegForms!S138=1,RegForms!AG138=1),1,0)</f>
        <v>0</v>
      </c>
      <c r="G138" s="21">
        <f>RegForms!AY138</f>
        <v>0</v>
      </c>
      <c r="H138" s="84">
        <f t="shared" si="8"/>
        <v>0</v>
      </c>
      <c r="I138" s="21" t="b">
        <f t="shared" si="7"/>
        <v>0</v>
      </c>
      <c r="J138" s="21">
        <f>RegForms!AZ138</f>
        <v>0</v>
      </c>
      <c r="K138">
        <f>RegForms!F138</f>
        <v>0</v>
      </c>
      <c r="L138">
        <f>RegForms!G138</f>
        <v>0</v>
      </c>
      <c r="M138">
        <f>RegForms!H138</f>
        <v>0</v>
      </c>
    </row>
    <row r="139" spans="1:13">
      <c r="A139" s="21">
        <f>RegForms!B139</f>
        <v>0</v>
      </c>
      <c r="B139" s="21"/>
      <c r="C139" s="21">
        <f>IF(OR(RegForms!P139=1,RegForms!Q139=1,RegForms!U139=1),1,0)</f>
        <v>0</v>
      </c>
      <c r="D139" s="21">
        <f>IF(OR(RegForms!P139=1,RegForms!Q139=1,RegForms!R139=1,RegForms!S139=1,RegForms!Y139=1),1,0)</f>
        <v>0</v>
      </c>
      <c r="E139" s="21">
        <f>IF(OR(RegForms!P139=1,RegForms!Q139=1,RegForms!R139=1,RegForms!S139=1,RegForms!AC139=1),1,0)</f>
        <v>0</v>
      </c>
      <c r="F139" s="21">
        <f>IF(OR(RegForms!P139=1,RegForms!Q139=1,RegForms!R139=1,RegForms!S139=1,RegForms!AG139=1),1,0)</f>
        <v>0</v>
      </c>
      <c r="G139" s="21">
        <f>RegForms!AY139</f>
        <v>0</v>
      </c>
      <c r="H139" s="84">
        <f t="shared" si="8"/>
        <v>0</v>
      </c>
      <c r="I139" s="21" t="b">
        <f t="shared" si="7"/>
        <v>0</v>
      </c>
      <c r="J139" s="21">
        <f>RegForms!AZ139</f>
        <v>0</v>
      </c>
      <c r="K139">
        <f>RegForms!F139</f>
        <v>0</v>
      </c>
      <c r="L139">
        <f>RegForms!G139</f>
        <v>0</v>
      </c>
      <c r="M139">
        <f>RegForms!H139</f>
        <v>0</v>
      </c>
    </row>
    <row r="140" spans="1:13">
      <c r="A140" s="21">
        <f>RegForms!B140</f>
        <v>0</v>
      </c>
      <c r="B140" s="21"/>
      <c r="C140" s="21">
        <f>IF(OR(RegForms!P140=1,RegForms!Q140=1,RegForms!U140=1),1,0)</f>
        <v>0</v>
      </c>
      <c r="D140" s="21">
        <f>IF(OR(RegForms!P140=1,RegForms!Q140=1,RegForms!R140=1,RegForms!S140=1,RegForms!Y140=1),1,0)</f>
        <v>0</v>
      </c>
      <c r="E140" s="21">
        <f>IF(OR(RegForms!P140=1,RegForms!Q140=1,RegForms!R140=1,RegForms!S140=1,RegForms!AC140=1),1,0)</f>
        <v>0</v>
      </c>
      <c r="F140" s="21">
        <f>IF(OR(RegForms!P140=1,RegForms!Q140=1,RegForms!R140=1,RegForms!S140=1,RegForms!AG140=1),1,0)</f>
        <v>0</v>
      </c>
      <c r="G140" s="21">
        <f>RegForms!AY140</f>
        <v>0</v>
      </c>
      <c r="H140" s="84">
        <f t="shared" si="8"/>
        <v>0</v>
      </c>
      <c r="I140" s="21" t="b">
        <f t="shared" ref="I140:I203" si="9">OR(C140,D140,E140,F140)</f>
        <v>0</v>
      </c>
      <c r="J140" s="21">
        <f>RegForms!AZ140</f>
        <v>0</v>
      </c>
      <c r="K140">
        <f>RegForms!F140</f>
        <v>0</v>
      </c>
      <c r="L140">
        <f>RegForms!G140</f>
        <v>0</v>
      </c>
      <c r="M140">
        <f>RegForms!H140</f>
        <v>0</v>
      </c>
    </row>
    <row r="141" spans="1:13">
      <c r="A141" s="21">
        <f>RegForms!B141</f>
        <v>0</v>
      </c>
      <c r="B141" s="21"/>
      <c r="C141" s="21">
        <f>IF(OR(RegForms!P141=1,RegForms!Q141=1,RegForms!U141=1),1,0)</f>
        <v>0</v>
      </c>
      <c r="D141" s="21">
        <f>IF(OR(RegForms!P141=1,RegForms!Q141=1,RegForms!R141=1,RegForms!S141=1,RegForms!Y141=1),1,0)</f>
        <v>0</v>
      </c>
      <c r="E141" s="21">
        <f>IF(OR(RegForms!P141=1,RegForms!Q141=1,RegForms!R141=1,RegForms!S141=1,RegForms!AC141=1),1,0)</f>
        <v>0</v>
      </c>
      <c r="F141" s="21">
        <f>IF(OR(RegForms!P141=1,RegForms!Q141=1,RegForms!R141=1,RegForms!S141=1,RegForms!AG141=1),1,0)</f>
        <v>0</v>
      </c>
      <c r="G141" s="21">
        <f>RegForms!AY141</f>
        <v>0</v>
      </c>
      <c r="H141" s="84">
        <f t="shared" si="8"/>
        <v>0</v>
      </c>
      <c r="I141" s="21" t="b">
        <f t="shared" si="9"/>
        <v>0</v>
      </c>
      <c r="J141" s="21">
        <f>RegForms!AZ141</f>
        <v>0</v>
      </c>
      <c r="K141">
        <f>RegForms!F141</f>
        <v>0</v>
      </c>
      <c r="L141">
        <f>RegForms!G141</f>
        <v>0</v>
      </c>
      <c r="M141">
        <f>RegForms!H141</f>
        <v>0</v>
      </c>
    </row>
    <row r="142" spans="1:13">
      <c r="A142" s="21">
        <f>RegForms!B142</f>
        <v>0</v>
      </c>
      <c r="B142" s="21"/>
      <c r="C142" s="21">
        <f>IF(OR(RegForms!P142=1,RegForms!Q142=1,RegForms!U142=1),1,0)</f>
        <v>0</v>
      </c>
      <c r="D142" s="21">
        <f>IF(OR(RegForms!P142=1,RegForms!Q142=1,RegForms!R142=1,RegForms!S142=1,RegForms!Y142=1),1,0)</f>
        <v>0</v>
      </c>
      <c r="E142" s="21">
        <f>IF(OR(RegForms!P142=1,RegForms!Q142=1,RegForms!R142=1,RegForms!S142=1,RegForms!AC142=1),1,0)</f>
        <v>0</v>
      </c>
      <c r="F142" s="21">
        <f>IF(OR(RegForms!P142=1,RegForms!Q142=1,RegForms!R142=1,RegForms!S142=1,RegForms!AG142=1),1,0)</f>
        <v>0</v>
      </c>
      <c r="G142" s="21">
        <f>RegForms!AY142</f>
        <v>0</v>
      </c>
      <c r="H142" s="84">
        <f t="shared" si="8"/>
        <v>0</v>
      </c>
      <c r="I142" s="21" t="b">
        <f t="shared" si="9"/>
        <v>0</v>
      </c>
      <c r="J142" s="21">
        <f>RegForms!AZ142</f>
        <v>0</v>
      </c>
      <c r="K142">
        <f>RegForms!F142</f>
        <v>0</v>
      </c>
      <c r="L142">
        <f>RegForms!G142</f>
        <v>0</v>
      </c>
      <c r="M142">
        <f>RegForms!H142</f>
        <v>0</v>
      </c>
    </row>
    <row r="143" spans="1:13">
      <c r="A143" s="21">
        <f>RegForms!B143</f>
        <v>0</v>
      </c>
      <c r="B143" s="21"/>
      <c r="C143" s="21">
        <f>IF(OR(RegForms!P143=1,RegForms!Q143=1,RegForms!U143=1),1,0)</f>
        <v>0</v>
      </c>
      <c r="D143" s="21">
        <f>IF(OR(RegForms!P143=1,RegForms!Q143=1,RegForms!R143=1,RegForms!S143=1,RegForms!Y143=1),1,0)</f>
        <v>0</v>
      </c>
      <c r="E143" s="21">
        <f>IF(OR(RegForms!P143=1,RegForms!Q143=1,RegForms!R143=1,RegForms!S143=1,RegForms!AC143=1),1,0)</f>
        <v>0</v>
      </c>
      <c r="F143" s="21">
        <f>IF(OR(RegForms!P143=1,RegForms!Q143=1,RegForms!R143=1,RegForms!S143=1,RegForms!AG143=1),1,0)</f>
        <v>0</v>
      </c>
      <c r="G143" s="21">
        <f>RegForms!AY143</f>
        <v>0</v>
      </c>
      <c r="H143" s="84">
        <f t="shared" si="8"/>
        <v>0</v>
      </c>
      <c r="I143" s="21" t="b">
        <f t="shared" si="9"/>
        <v>0</v>
      </c>
      <c r="J143" s="21">
        <f>RegForms!AZ143</f>
        <v>0</v>
      </c>
      <c r="K143">
        <f>RegForms!F143</f>
        <v>0</v>
      </c>
      <c r="L143">
        <f>RegForms!G143</f>
        <v>0</v>
      </c>
      <c r="M143">
        <f>RegForms!H143</f>
        <v>0</v>
      </c>
    </row>
    <row r="144" spans="1:13">
      <c r="A144" s="21">
        <f>RegForms!B144</f>
        <v>0</v>
      </c>
      <c r="B144" s="21"/>
      <c r="C144" s="21">
        <f>IF(OR(RegForms!P144=1,RegForms!Q144=1,RegForms!U144=1),1,0)</f>
        <v>0</v>
      </c>
      <c r="D144" s="21">
        <f>IF(OR(RegForms!P144=1,RegForms!Q144=1,RegForms!R144=1,RegForms!S144=1,RegForms!Y144=1),1,0)</f>
        <v>0</v>
      </c>
      <c r="E144" s="21">
        <f>IF(OR(RegForms!P144=1,RegForms!Q144=1,RegForms!R144=1,RegForms!S144=1,RegForms!AC144=1),1,0)</f>
        <v>0</v>
      </c>
      <c r="F144" s="21">
        <f>IF(OR(RegForms!P144=1,RegForms!Q144=1,RegForms!R144=1,RegForms!S144=1,RegForms!AG144=1),1,0)</f>
        <v>0</v>
      </c>
      <c r="G144" s="21">
        <f>RegForms!AY144</f>
        <v>0</v>
      </c>
      <c r="H144" s="84">
        <f t="shared" si="8"/>
        <v>0</v>
      </c>
      <c r="I144" s="21" t="b">
        <f t="shared" si="9"/>
        <v>0</v>
      </c>
      <c r="J144" s="21">
        <f>RegForms!AZ144</f>
        <v>0</v>
      </c>
      <c r="K144">
        <f>RegForms!F144</f>
        <v>0</v>
      </c>
      <c r="L144">
        <f>RegForms!G144</f>
        <v>0</v>
      </c>
      <c r="M144">
        <f>RegForms!H144</f>
        <v>0</v>
      </c>
    </row>
    <row r="145" spans="1:13">
      <c r="A145" s="21">
        <f>RegForms!B145</f>
        <v>0</v>
      </c>
      <c r="B145" s="21"/>
      <c r="C145" s="21">
        <f>IF(OR(RegForms!P145=1,RegForms!Q145=1,RegForms!U145=1),1,0)</f>
        <v>0</v>
      </c>
      <c r="D145" s="21">
        <f>IF(OR(RegForms!P145=1,RegForms!Q145=1,RegForms!R145=1,RegForms!S145=1,RegForms!Y145=1),1,0)</f>
        <v>0</v>
      </c>
      <c r="E145" s="21">
        <f>IF(OR(RegForms!P145=1,RegForms!Q145=1,RegForms!R145=1,RegForms!S145=1,RegForms!AC145=1),1,0)</f>
        <v>0</v>
      </c>
      <c r="F145" s="21">
        <f>IF(OR(RegForms!P145=1,RegForms!Q145=1,RegForms!R145=1,RegForms!S145=1,RegForms!AG145=1),1,0)</f>
        <v>0</v>
      </c>
      <c r="G145" s="21">
        <f>RegForms!AY145</f>
        <v>0</v>
      </c>
      <c r="H145" s="84">
        <f t="shared" si="8"/>
        <v>0</v>
      </c>
      <c r="I145" s="21" t="b">
        <f t="shared" si="9"/>
        <v>0</v>
      </c>
      <c r="J145" s="21">
        <f>RegForms!AZ145</f>
        <v>0</v>
      </c>
      <c r="K145">
        <f>RegForms!F145</f>
        <v>0</v>
      </c>
      <c r="L145">
        <f>RegForms!G145</f>
        <v>0</v>
      </c>
      <c r="M145">
        <f>RegForms!H145</f>
        <v>0</v>
      </c>
    </row>
    <row r="146" spans="1:13">
      <c r="A146" s="21">
        <f>RegForms!B146</f>
        <v>0</v>
      </c>
      <c r="B146" s="21"/>
      <c r="C146" s="21">
        <f>IF(OR(RegForms!P146=1,RegForms!Q146=1,RegForms!U146=1),1,0)</f>
        <v>0</v>
      </c>
      <c r="D146" s="21">
        <f>IF(OR(RegForms!P146=1,RegForms!Q146=1,RegForms!R146=1,RegForms!S146=1,RegForms!Y146=1),1,0)</f>
        <v>0</v>
      </c>
      <c r="E146" s="21">
        <f>IF(OR(RegForms!P146=1,RegForms!Q146=1,RegForms!R146=1,RegForms!S146=1,RegForms!AC146=1),1,0)</f>
        <v>0</v>
      </c>
      <c r="F146" s="21">
        <f>IF(OR(RegForms!P146=1,RegForms!Q146=1,RegForms!R146=1,RegForms!S146=1,RegForms!AG146=1),1,0)</f>
        <v>0</v>
      </c>
      <c r="G146" s="21">
        <f>RegForms!AY146</f>
        <v>0</v>
      </c>
      <c r="H146" s="84">
        <f t="shared" si="8"/>
        <v>0</v>
      </c>
      <c r="I146" s="21" t="b">
        <f t="shared" si="9"/>
        <v>0</v>
      </c>
      <c r="J146" s="21">
        <f>RegForms!AZ146</f>
        <v>0</v>
      </c>
      <c r="K146">
        <f>RegForms!F146</f>
        <v>0</v>
      </c>
      <c r="L146">
        <f>RegForms!G146</f>
        <v>0</v>
      </c>
      <c r="M146">
        <f>RegForms!H146</f>
        <v>0</v>
      </c>
    </row>
    <row r="147" spans="1:13">
      <c r="A147" s="21">
        <f>RegForms!B147</f>
        <v>0</v>
      </c>
      <c r="B147" s="21"/>
      <c r="C147" s="21">
        <f>IF(OR(RegForms!P147=1,RegForms!Q147=1,RegForms!U147=1),1,0)</f>
        <v>0</v>
      </c>
      <c r="D147" s="21">
        <f>IF(OR(RegForms!P147=1,RegForms!Q147=1,RegForms!R147=1,RegForms!S147=1,RegForms!Y147=1),1,0)</f>
        <v>0</v>
      </c>
      <c r="E147" s="21">
        <f>IF(OR(RegForms!P147=1,RegForms!Q147=1,RegForms!R147=1,RegForms!S147=1,RegForms!AC147=1),1,0)</f>
        <v>0</v>
      </c>
      <c r="F147" s="21">
        <f>IF(OR(RegForms!P147=1,RegForms!Q147=1,RegForms!R147=1,RegForms!S147=1,RegForms!AG147=1),1,0)</f>
        <v>0</v>
      </c>
      <c r="G147" s="21">
        <f>RegForms!AY147</f>
        <v>0</v>
      </c>
      <c r="H147" s="84">
        <f t="shared" si="8"/>
        <v>0</v>
      </c>
      <c r="I147" s="21" t="b">
        <f t="shared" si="9"/>
        <v>0</v>
      </c>
      <c r="J147" s="21">
        <f>RegForms!AZ147</f>
        <v>0</v>
      </c>
      <c r="K147">
        <f>RegForms!F147</f>
        <v>0</v>
      </c>
      <c r="L147">
        <f>RegForms!G147</f>
        <v>0</v>
      </c>
      <c r="M147">
        <f>RegForms!H147</f>
        <v>0</v>
      </c>
    </row>
    <row r="148" spans="1:13">
      <c r="A148" s="21">
        <f>RegForms!B148</f>
        <v>0</v>
      </c>
      <c r="B148" s="21"/>
      <c r="C148" s="21">
        <f>IF(OR(RegForms!P148=1,RegForms!Q148=1,RegForms!U148=1),1,0)</f>
        <v>0</v>
      </c>
      <c r="D148" s="21">
        <f>IF(OR(RegForms!P148=1,RegForms!Q148=1,RegForms!R148=1,RegForms!S148=1,RegForms!Y148=1),1,0)</f>
        <v>0</v>
      </c>
      <c r="E148" s="21">
        <f>IF(OR(RegForms!P148=1,RegForms!Q148=1,RegForms!R148=1,RegForms!S148=1,RegForms!AC148=1),1,0)</f>
        <v>0</v>
      </c>
      <c r="F148" s="21">
        <f>IF(OR(RegForms!P148=1,RegForms!Q148=1,RegForms!R148=1,RegForms!S148=1,RegForms!AG148=1),1,0)</f>
        <v>0</v>
      </c>
      <c r="G148" s="21">
        <f>RegForms!AY148</f>
        <v>0</v>
      </c>
      <c r="H148" s="84">
        <f t="shared" si="8"/>
        <v>0</v>
      </c>
      <c r="I148" s="21" t="b">
        <f t="shared" si="9"/>
        <v>0</v>
      </c>
      <c r="J148" s="21">
        <f>RegForms!AZ148</f>
        <v>0</v>
      </c>
      <c r="K148">
        <f>RegForms!F148</f>
        <v>0</v>
      </c>
      <c r="L148">
        <f>RegForms!G148</f>
        <v>0</v>
      </c>
      <c r="M148">
        <f>RegForms!H148</f>
        <v>0</v>
      </c>
    </row>
    <row r="149" spans="1:13">
      <c r="A149" s="21">
        <f>RegForms!B149</f>
        <v>0</v>
      </c>
      <c r="B149" s="21"/>
      <c r="C149" s="21">
        <f>IF(OR(RegForms!P149=1,RegForms!Q149=1,RegForms!U149=1),1,0)</f>
        <v>0</v>
      </c>
      <c r="D149" s="21">
        <f>IF(OR(RegForms!P149=1,RegForms!Q149=1,RegForms!R149=1,RegForms!S149=1,RegForms!Y149=1),1,0)</f>
        <v>0</v>
      </c>
      <c r="E149" s="21">
        <f>IF(OR(RegForms!P149=1,RegForms!Q149=1,RegForms!R149=1,RegForms!S149=1,RegForms!AC149=1),1,0)</f>
        <v>0</v>
      </c>
      <c r="F149" s="21">
        <f>IF(OR(RegForms!P149=1,RegForms!Q149=1,RegForms!R149=1,RegForms!S149=1,RegForms!AG149=1),1,0)</f>
        <v>0</v>
      </c>
      <c r="G149" s="21">
        <f>RegForms!AY149</f>
        <v>0</v>
      </c>
      <c r="H149" s="84">
        <f t="shared" si="8"/>
        <v>0</v>
      </c>
      <c r="I149" s="21" t="b">
        <f t="shared" si="9"/>
        <v>0</v>
      </c>
      <c r="J149" s="21">
        <f>RegForms!AZ149</f>
        <v>0</v>
      </c>
      <c r="K149">
        <f>RegForms!F149</f>
        <v>0</v>
      </c>
      <c r="L149">
        <f>RegForms!G149</f>
        <v>0</v>
      </c>
      <c r="M149">
        <f>RegForms!H149</f>
        <v>0</v>
      </c>
    </row>
    <row r="150" spans="1:13">
      <c r="A150" s="21">
        <f>RegForms!B150</f>
        <v>0</v>
      </c>
      <c r="B150" s="21"/>
      <c r="C150" s="21">
        <f>IF(OR(RegForms!P150=1,RegForms!Q150=1,RegForms!U150=1),1,0)</f>
        <v>0</v>
      </c>
      <c r="D150" s="21">
        <f>IF(OR(RegForms!P150=1,RegForms!Q150=1,RegForms!R150=1,RegForms!S150=1,RegForms!Y150=1),1,0)</f>
        <v>0</v>
      </c>
      <c r="E150" s="21">
        <f>IF(OR(RegForms!P150=1,RegForms!Q150=1,RegForms!R150=1,RegForms!S150=1,RegForms!AC150=1),1,0)</f>
        <v>0</v>
      </c>
      <c r="F150" s="21">
        <f>IF(OR(RegForms!P150=1,RegForms!Q150=1,RegForms!R150=1,RegForms!S150=1,RegForms!AG150=1),1,0)</f>
        <v>0</v>
      </c>
      <c r="G150" s="21">
        <f>RegForms!AY150</f>
        <v>0</v>
      </c>
      <c r="H150" s="84">
        <f t="shared" si="8"/>
        <v>0</v>
      </c>
      <c r="I150" s="21" t="b">
        <f t="shared" si="9"/>
        <v>0</v>
      </c>
      <c r="J150" s="21">
        <f>RegForms!AZ150</f>
        <v>0</v>
      </c>
      <c r="K150">
        <f>RegForms!F150</f>
        <v>0</v>
      </c>
      <c r="L150">
        <f>RegForms!G150</f>
        <v>0</v>
      </c>
      <c r="M150">
        <f>RegForms!H150</f>
        <v>0</v>
      </c>
    </row>
    <row r="151" spans="1:13">
      <c r="A151" s="21">
        <f>RegForms!B151</f>
        <v>0</v>
      </c>
      <c r="B151" s="21"/>
      <c r="C151" s="21">
        <f>IF(OR(RegForms!P151=1,RegForms!Q151=1,RegForms!U151=1),1,0)</f>
        <v>0</v>
      </c>
      <c r="D151" s="21">
        <f>IF(OR(RegForms!P151=1,RegForms!Q151=1,RegForms!R151=1,RegForms!S151=1,RegForms!Y151=1),1,0)</f>
        <v>0</v>
      </c>
      <c r="E151" s="21">
        <f>IF(OR(RegForms!P151=1,RegForms!Q151=1,RegForms!R151=1,RegForms!S151=1,RegForms!AC151=1),1,0)</f>
        <v>0</v>
      </c>
      <c r="F151" s="21">
        <f>IF(OR(RegForms!P151=1,RegForms!Q151=1,RegForms!R151=1,RegForms!S151=1,RegForms!AG151=1),1,0)</f>
        <v>0</v>
      </c>
      <c r="G151" s="21">
        <f>RegForms!AY151</f>
        <v>0</v>
      </c>
      <c r="H151" s="84">
        <f t="shared" si="8"/>
        <v>0</v>
      </c>
      <c r="I151" s="21" t="b">
        <f t="shared" si="9"/>
        <v>0</v>
      </c>
      <c r="J151" s="21">
        <f>RegForms!AZ151</f>
        <v>0</v>
      </c>
      <c r="K151">
        <f>RegForms!F151</f>
        <v>0</v>
      </c>
      <c r="L151">
        <f>RegForms!G151</f>
        <v>0</v>
      </c>
      <c r="M151">
        <f>RegForms!H151</f>
        <v>0</v>
      </c>
    </row>
    <row r="152" spans="1:13">
      <c r="A152" s="21">
        <f>RegForms!B152</f>
        <v>0</v>
      </c>
      <c r="B152" s="21"/>
      <c r="C152" s="21">
        <f>IF(OR(RegForms!P152=1,RegForms!Q152=1,RegForms!U152=1),1,0)</f>
        <v>0</v>
      </c>
      <c r="D152" s="21">
        <f>IF(OR(RegForms!P152=1,RegForms!Q152=1,RegForms!R152=1,RegForms!S152=1,RegForms!Y152=1),1,0)</f>
        <v>0</v>
      </c>
      <c r="E152" s="21">
        <f>IF(OR(RegForms!P152=1,RegForms!Q152=1,RegForms!R152=1,RegForms!S152=1,RegForms!AC152=1),1,0)</f>
        <v>0</v>
      </c>
      <c r="F152" s="21">
        <f>IF(OR(RegForms!P152=1,RegForms!Q152=1,RegForms!R152=1,RegForms!S152=1,RegForms!AG152=1),1,0)</f>
        <v>0</v>
      </c>
      <c r="G152" s="21">
        <f>RegForms!AY152</f>
        <v>0</v>
      </c>
      <c r="H152" s="84">
        <f t="shared" si="8"/>
        <v>0</v>
      </c>
      <c r="I152" s="21" t="b">
        <f t="shared" si="9"/>
        <v>0</v>
      </c>
      <c r="J152" s="21">
        <f>RegForms!AZ152</f>
        <v>0</v>
      </c>
      <c r="K152">
        <f>RegForms!F152</f>
        <v>0</v>
      </c>
      <c r="L152">
        <f>RegForms!G152</f>
        <v>0</v>
      </c>
      <c r="M152">
        <f>RegForms!H152</f>
        <v>0</v>
      </c>
    </row>
    <row r="153" spans="1:13">
      <c r="A153" s="21">
        <f>RegForms!B153</f>
        <v>0</v>
      </c>
      <c r="B153" s="21"/>
      <c r="C153" s="21">
        <f>IF(OR(RegForms!P153=1,RegForms!Q153=1,RegForms!U153=1),1,0)</f>
        <v>0</v>
      </c>
      <c r="D153" s="21">
        <f>IF(OR(RegForms!P153=1,RegForms!Q153=1,RegForms!R153=1,RegForms!S153=1,RegForms!Y153=1),1,0)</f>
        <v>0</v>
      </c>
      <c r="E153" s="21">
        <f>IF(OR(RegForms!P153=1,RegForms!Q153=1,RegForms!R153=1,RegForms!S153=1,RegForms!AC153=1),1,0)</f>
        <v>0</v>
      </c>
      <c r="F153" s="21">
        <f>IF(OR(RegForms!P153=1,RegForms!Q153=1,RegForms!R153=1,RegForms!S153=1,RegForms!AG153=1),1,0)</f>
        <v>0</v>
      </c>
      <c r="G153" s="21">
        <f>RegForms!AY153</f>
        <v>0</v>
      </c>
      <c r="H153" s="84">
        <f t="shared" si="8"/>
        <v>0</v>
      </c>
      <c r="I153" s="21" t="b">
        <f t="shared" si="9"/>
        <v>0</v>
      </c>
      <c r="J153" s="21">
        <f>RegForms!AZ153</f>
        <v>0</v>
      </c>
      <c r="K153">
        <f>RegForms!F153</f>
        <v>0</v>
      </c>
      <c r="L153">
        <f>RegForms!G153</f>
        <v>0</v>
      </c>
      <c r="M153">
        <f>RegForms!H153</f>
        <v>0</v>
      </c>
    </row>
    <row r="154" spans="1:13">
      <c r="A154" s="21">
        <f>RegForms!B154</f>
        <v>0</v>
      </c>
      <c r="B154" s="21"/>
      <c r="C154" s="21">
        <f>IF(OR(RegForms!P154=1,RegForms!Q154=1,RegForms!U154=1),1,0)</f>
        <v>0</v>
      </c>
      <c r="D154" s="21">
        <f>IF(OR(RegForms!P154=1,RegForms!Q154=1,RegForms!R154=1,RegForms!S154=1,RegForms!Y154=1),1,0)</f>
        <v>0</v>
      </c>
      <c r="E154" s="21">
        <f>IF(OR(RegForms!P154=1,RegForms!Q154=1,RegForms!R154=1,RegForms!S154=1,RegForms!AC154=1),1,0)</f>
        <v>0</v>
      </c>
      <c r="F154" s="21">
        <f>IF(OR(RegForms!P154=1,RegForms!Q154=1,RegForms!R154=1,RegForms!S154=1,RegForms!AG154=1),1,0)</f>
        <v>0</v>
      </c>
      <c r="G154" s="21">
        <f>RegForms!AY154</f>
        <v>0</v>
      </c>
      <c r="H154" s="84">
        <f t="shared" ref="H154:H210" si="10">IF(G154="*",99,IF(UPPER(G154)="SINGLE",1,IF(G154=0,0,2)))</f>
        <v>0</v>
      </c>
      <c r="I154" s="21" t="b">
        <f t="shared" si="9"/>
        <v>0</v>
      </c>
      <c r="J154" s="21">
        <f>RegForms!AZ154</f>
        <v>0</v>
      </c>
      <c r="K154">
        <f>RegForms!F154</f>
        <v>0</v>
      </c>
      <c r="L154">
        <f>RegForms!G154</f>
        <v>0</v>
      </c>
      <c r="M154">
        <f>RegForms!H154</f>
        <v>0</v>
      </c>
    </row>
    <row r="155" spans="1:13">
      <c r="A155" s="21">
        <f>RegForms!B155</f>
        <v>0</v>
      </c>
      <c r="B155" s="21"/>
      <c r="C155" s="21">
        <f>IF(OR(RegForms!P155=1,RegForms!Q155=1,RegForms!U155=1),1,0)</f>
        <v>0</v>
      </c>
      <c r="D155" s="21">
        <f>IF(OR(RegForms!P155=1,RegForms!Q155=1,RegForms!R155=1,RegForms!S155=1,RegForms!Y155=1),1,0)</f>
        <v>0</v>
      </c>
      <c r="E155" s="21">
        <f>IF(OR(RegForms!P155=1,RegForms!Q155=1,RegForms!R155=1,RegForms!S155=1,RegForms!AC155=1),1,0)</f>
        <v>0</v>
      </c>
      <c r="F155" s="21">
        <f>IF(OR(RegForms!P155=1,RegForms!Q155=1,RegForms!R155=1,RegForms!S155=1,RegForms!AG155=1),1,0)</f>
        <v>0</v>
      </c>
      <c r="G155" s="21">
        <f>RegForms!AY155</f>
        <v>0</v>
      </c>
      <c r="H155" s="84">
        <f t="shared" si="10"/>
        <v>0</v>
      </c>
      <c r="I155" s="21" t="b">
        <f t="shared" si="9"/>
        <v>0</v>
      </c>
      <c r="J155" s="21">
        <f>RegForms!AZ155</f>
        <v>0</v>
      </c>
      <c r="K155">
        <f>RegForms!F155</f>
        <v>0</v>
      </c>
      <c r="L155">
        <f>RegForms!G155</f>
        <v>0</v>
      </c>
      <c r="M155">
        <f>RegForms!H155</f>
        <v>0</v>
      </c>
    </row>
    <row r="156" spans="1:13">
      <c r="A156" s="21">
        <f>RegForms!B156</f>
        <v>0</v>
      </c>
      <c r="B156" s="21"/>
      <c r="C156" s="21">
        <f>IF(OR(RegForms!P156=1,RegForms!Q156=1,RegForms!U156=1),1,0)</f>
        <v>0</v>
      </c>
      <c r="D156" s="21">
        <f>IF(OR(RegForms!P156=1,RegForms!Q156=1,RegForms!R156=1,RegForms!S156=1,RegForms!Y156=1),1,0)</f>
        <v>0</v>
      </c>
      <c r="E156" s="21">
        <f>IF(OR(RegForms!P156=1,RegForms!Q156=1,RegForms!R156=1,RegForms!S156=1,RegForms!AC156=1),1,0)</f>
        <v>0</v>
      </c>
      <c r="F156" s="21">
        <f>IF(OR(RegForms!P156=1,RegForms!Q156=1,RegForms!R156=1,RegForms!S156=1,RegForms!AG156=1),1,0)</f>
        <v>0</v>
      </c>
      <c r="G156" s="21">
        <f>RegForms!AY156</f>
        <v>0</v>
      </c>
      <c r="H156" s="84">
        <f t="shared" si="10"/>
        <v>0</v>
      </c>
      <c r="I156" s="21" t="b">
        <f t="shared" si="9"/>
        <v>0</v>
      </c>
      <c r="J156" s="21">
        <f>RegForms!AZ156</f>
        <v>0</v>
      </c>
      <c r="K156">
        <f>RegForms!F156</f>
        <v>0</v>
      </c>
      <c r="L156">
        <f>RegForms!G156</f>
        <v>0</v>
      </c>
      <c r="M156">
        <f>RegForms!H156</f>
        <v>0</v>
      </c>
    </row>
    <row r="157" spans="1:13">
      <c r="A157" s="21">
        <f>RegForms!B157</f>
        <v>0</v>
      </c>
      <c r="B157" s="21"/>
      <c r="C157" s="21">
        <f>IF(OR(RegForms!P157=1,RegForms!Q157=1,RegForms!U157=1),1,0)</f>
        <v>0</v>
      </c>
      <c r="D157" s="21">
        <f>IF(OR(RegForms!P157=1,RegForms!Q157=1,RegForms!R157=1,RegForms!S157=1,RegForms!Y157=1),1,0)</f>
        <v>0</v>
      </c>
      <c r="E157" s="21">
        <f>IF(OR(RegForms!P157=1,RegForms!Q157=1,RegForms!R157=1,RegForms!S157=1,RegForms!AC157=1),1,0)</f>
        <v>0</v>
      </c>
      <c r="F157" s="21">
        <f>IF(OR(RegForms!P157=1,RegForms!Q157=1,RegForms!R157=1,RegForms!S157=1,RegForms!AG157=1),1,0)</f>
        <v>0</v>
      </c>
      <c r="G157" s="21">
        <f>RegForms!AY157</f>
        <v>0</v>
      </c>
      <c r="H157" s="84">
        <f t="shared" si="10"/>
        <v>0</v>
      </c>
      <c r="I157" s="21" t="b">
        <f t="shared" si="9"/>
        <v>0</v>
      </c>
      <c r="J157" s="21">
        <f>RegForms!AZ157</f>
        <v>0</v>
      </c>
      <c r="K157">
        <f>RegForms!F157</f>
        <v>0</v>
      </c>
      <c r="L157">
        <f>RegForms!G157</f>
        <v>0</v>
      </c>
      <c r="M157">
        <f>RegForms!H157</f>
        <v>0</v>
      </c>
    </row>
    <row r="158" spans="1:13">
      <c r="A158" s="21">
        <f>RegForms!B158</f>
        <v>0</v>
      </c>
      <c r="B158" s="21"/>
      <c r="C158" s="21">
        <f>IF(OR(RegForms!P158=1,RegForms!Q158=1,RegForms!U158=1),1,0)</f>
        <v>0</v>
      </c>
      <c r="D158" s="21">
        <f>IF(OR(RegForms!P158=1,RegForms!Q158=1,RegForms!R158=1,RegForms!S158=1,RegForms!Y158=1),1,0)</f>
        <v>0</v>
      </c>
      <c r="E158" s="21">
        <f>IF(OR(RegForms!P158=1,RegForms!Q158=1,RegForms!R158=1,RegForms!S158=1,RegForms!AC158=1),1,0)</f>
        <v>0</v>
      </c>
      <c r="F158" s="21">
        <f>IF(OR(RegForms!P158=1,RegForms!Q158=1,RegForms!R158=1,RegForms!S158=1,RegForms!AG158=1),1,0)</f>
        <v>0</v>
      </c>
      <c r="G158" s="21">
        <f>RegForms!AY158</f>
        <v>0</v>
      </c>
      <c r="H158" s="84">
        <f t="shared" si="10"/>
        <v>0</v>
      </c>
      <c r="I158" s="21" t="b">
        <f t="shared" si="9"/>
        <v>0</v>
      </c>
      <c r="J158" s="21">
        <f>RegForms!AZ158</f>
        <v>0</v>
      </c>
      <c r="K158">
        <f>RegForms!F158</f>
        <v>0</v>
      </c>
      <c r="L158">
        <f>RegForms!G158</f>
        <v>0</v>
      </c>
      <c r="M158">
        <f>RegForms!H158</f>
        <v>0</v>
      </c>
    </row>
    <row r="159" spans="1:13">
      <c r="A159" s="21">
        <f>RegForms!B159</f>
        <v>0</v>
      </c>
      <c r="B159" s="21"/>
      <c r="C159" s="21">
        <f>IF(OR(RegForms!P159=1,RegForms!Q159=1,RegForms!U159=1),1,0)</f>
        <v>0</v>
      </c>
      <c r="D159" s="21">
        <f>IF(OR(RegForms!P159=1,RegForms!Q159=1,RegForms!R159=1,RegForms!S159=1,RegForms!Y159=1),1,0)</f>
        <v>0</v>
      </c>
      <c r="E159" s="21">
        <f>IF(OR(RegForms!P159=1,RegForms!Q159=1,RegForms!R159=1,RegForms!S159=1,RegForms!AC159=1),1,0)</f>
        <v>0</v>
      </c>
      <c r="F159" s="21">
        <f>IF(OR(RegForms!P159=1,RegForms!Q159=1,RegForms!R159=1,RegForms!S159=1,RegForms!AG159=1),1,0)</f>
        <v>0</v>
      </c>
      <c r="G159" s="21">
        <f>RegForms!AY159</f>
        <v>0</v>
      </c>
      <c r="H159" s="84">
        <f t="shared" si="10"/>
        <v>0</v>
      </c>
      <c r="I159" s="21" t="b">
        <f t="shared" si="9"/>
        <v>0</v>
      </c>
      <c r="J159" s="21">
        <f>RegForms!AZ159</f>
        <v>0</v>
      </c>
      <c r="K159">
        <f>RegForms!F159</f>
        <v>0</v>
      </c>
      <c r="L159">
        <f>RegForms!G159</f>
        <v>0</v>
      </c>
      <c r="M159">
        <f>RegForms!H159</f>
        <v>0</v>
      </c>
    </row>
    <row r="160" spans="1:13">
      <c r="A160" s="21">
        <f>RegForms!B160</f>
        <v>0</v>
      </c>
      <c r="B160" s="21"/>
      <c r="C160" s="21">
        <f>IF(OR(RegForms!P160=1,RegForms!Q160=1,RegForms!U160=1),1,0)</f>
        <v>0</v>
      </c>
      <c r="D160" s="21">
        <f>IF(OR(RegForms!P160=1,RegForms!Q160=1,RegForms!R160=1,RegForms!S160=1,RegForms!Y160=1),1,0)</f>
        <v>0</v>
      </c>
      <c r="E160" s="21">
        <f>IF(OR(RegForms!P160=1,RegForms!Q160=1,RegForms!R160=1,RegForms!S160=1,RegForms!AC160=1),1,0)</f>
        <v>0</v>
      </c>
      <c r="F160" s="21">
        <f>IF(OR(RegForms!P160=1,RegForms!Q160=1,RegForms!R160=1,RegForms!S160=1,RegForms!AG160=1),1,0)</f>
        <v>0</v>
      </c>
      <c r="G160" s="21">
        <f>RegForms!AY160</f>
        <v>0</v>
      </c>
      <c r="H160" s="84">
        <f t="shared" si="10"/>
        <v>0</v>
      </c>
      <c r="I160" s="21" t="b">
        <f t="shared" si="9"/>
        <v>0</v>
      </c>
      <c r="J160" s="21">
        <f>RegForms!AZ160</f>
        <v>0</v>
      </c>
      <c r="K160">
        <f>RegForms!F160</f>
        <v>0</v>
      </c>
      <c r="L160">
        <f>RegForms!G160</f>
        <v>0</v>
      </c>
      <c r="M160">
        <f>RegForms!H160</f>
        <v>0</v>
      </c>
    </row>
    <row r="161" spans="1:13">
      <c r="A161" s="21">
        <f>RegForms!B161</f>
        <v>0</v>
      </c>
      <c r="B161" s="21"/>
      <c r="C161" s="21">
        <f>IF(OR(RegForms!P161=1,RegForms!Q161=1,RegForms!U161=1),1,0)</f>
        <v>0</v>
      </c>
      <c r="D161" s="21">
        <f>IF(OR(RegForms!P161=1,RegForms!Q161=1,RegForms!R161=1,RegForms!S161=1,RegForms!Y161=1),1,0)</f>
        <v>0</v>
      </c>
      <c r="E161" s="21">
        <f>IF(OR(RegForms!P161=1,RegForms!Q161=1,RegForms!R161=1,RegForms!S161=1,RegForms!AC161=1),1,0)</f>
        <v>0</v>
      </c>
      <c r="F161" s="21">
        <f>IF(OR(RegForms!P161=1,RegForms!Q161=1,RegForms!R161=1,RegForms!S161=1,RegForms!AG161=1),1,0)</f>
        <v>0</v>
      </c>
      <c r="G161" s="21">
        <f>RegForms!AY161</f>
        <v>0</v>
      </c>
      <c r="H161" s="84">
        <f t="shared" si="10"/>
        <v>0</v>
      </c>
      <c r="I161" s="21" t="b">
        <f t="shared" si="9"/>
        <v>0</v>
      </c>
      <c r="J161" s="21">
        <f>RegForms!AZ161</f>
        <v>0</v>
      </c>
      <c r="K161">
        <f>RegForms!F161</f>
        <v>0</v>
      </c>
      <c r="L161">
        <f>RegForms!G161</f>
        <v>0</v>
      </c>
      <c r="M161">
        <f>RegForms!H161</f>
        <v>0</v>
      </c>
    </row>
    <row r="162" spans="1:13">
      <c r="A162" s="21">
        <f>RegForms!B162</f>
        <v>0</v>
      </c>
      <c r="B162" s="21"/>
      <c r="C162" s="21">
        <f>IF(OR(RegForms!P162=1,RegForms!Q162=1,RegForms!U162=1),1,0)</f>
        <v>0</v>
      </c>
      <c r="D162" s="21">
        <f>IF(OR(RegForms!P162=1,RegForms!Q162=1,RegForms!R162=1,RegForms!S162=1,RegForms!Y162=1),1,0)</f>
        <v>0</v>
      </c>
      <c r="E162" s="21">
        <f>IF(OR(RegForms!P162=1,RegForms!Q162=1,RegForms!R162=1,RegForms!S162=1,RegForms!AC162=1),1,0)</f>
        <v>0</v>
      </c>
      <c r="F162" s="21">
        <f>IF(OR(RegForms!P162=1,RegForms!Q162=1,RegForms!R162=1,RegForms!S162=1,RegForms!AG162=1),1,0)</f>
        <v>0</v>
      </c>
      <c r="G162" s="21">
        <f>RegForms!AY162</f>
        <v>0</v>
      </c>
      <c r="H162" s="84">
        <f t="shared" si="10"/>
        <v>0</v>
      </c>
      <c r="I162" s="21" t="b">
        <f t="shared" si="9"/>
        <v>0</v>
      </c>
      <c r="J162" s="21">
        <f>RegForms!AZ162</f>
        <v>0</v>
      </c>
      <c r="K162">
        <f>RegForms!F162</f>
        <v>0</v>
      </c>
      <c r="L162">
        <f>RegForms!G162</f>
        <v>0</v>
      </c>
      <c r="M162">
        <f>RegForms!H162</f>
        <v>0</v>
      </c>
    </row>
    <row r="163" spans="1:13">
      <c r="A163" s="21">
        <f>RegForms!B163</f>
        <v>0</v>
      </c>
      <c r="B163" s="21"/>
      <c r="C163" s="21">
        <f>IF(OR(RegForms!P163=1,RegForms!Q163=1,RegForms!U163=1),1,0)</f>
        <v>0</v>
      </c>
      <c r="D163" s="21">
        <f>IF(OR(RegForms!P163=1,RegForms!Q163=1,RegForms!R163=1,RegForms!S163=1,RegForms!Y163=1),1,0)</f>
        <v>0</v>
      </c>
      <c r="E163" s="21">
        <f>IF(OR(RegForms!P163=1,RegForms!Q163=1,RegForms!R163=1,RegForms!S163=1,RegForms!AC163=1),1,0)</f>
        <v>0</v>
      </c>
      <c r="F163" s="21">
        <f>IF(OR(RegForms!P163=1,RegForms!Q163=1,RegForms!R163=1,RegForms!S163=1,RegForms!AG163=1),1,0)</f>
        <v>0</v>
      </c>
      <c r="G163" s="21">
        <f>RegForms!AY163</f>
        <v>0</v>
      </c>
      <c r="H163" s="84">
        <f t="shared" si="10"/>
        <v>0</v>
      </c>
      <c r="I163" s="21" t="b">
        <f t="shared" si="9"/>
        <v>0</v>
      </c>
      <c r="J163" s="21">
        <f>RegForms!AZ163</f>
        <v>0</v>
      </c>
      <c r="K163">
        <f>RegForms!F163</f>
        <v>0</v>
      </c>
      <c r="L163">
        <f>RegForms!G163</f>
        <v>0</v>
      </c>
      <c r="M163">
        <f>RegForms!H163</f>
        <v>0</v>
      </c>
    </row>
    <row r="164" spans="1:13">
      <c r="A164" s="21">
        <f>RegForms!B164</f>
        <v>0</v>
      </c>
      <c r="B164" s="21"/>
      <c r="C164" s="21">
        <f>IF(OR(RegForms!P164=1,RegForms!Q164=1,RegForms!U164=1),1,0)</f>
        <v>0</v>
      </c>
      <c r="D164" s="21">
        <f>IF(OR(RegForms!P164=1,RegForms!Q164=1,RegForms!R164=1,RegForms!S164=1,RegForms!Y164=1),1,0)</f>
        <v>0</v>
      </c>
      <c r="E164" s="21">
        <f>IF(OR(RegForms!P164=1,RegForms!Q164=1,RegForms!R164=1,RegForms!S164=1,RegForms!AC164=1),1,0)</f>
        <v>0</v>
      </c>
      <c r="F164" s="21">
        <f>IF(OR(RegForms!P164=1,RegForms!Q164=1,RegForms!R164=1,RegForms!S164=1,RegForms!AG164=1),1,0)</f>
        <v>0</v>
      </c>
      <c r="G164" s="21">
        <f>RegForms!AY164</f>
        <v>0</v>
      </c>
      <c r="H164" s="84">
        <f t="shared" si="10"/>
        <v>0</v>
      </c>
      <c r="I164" s="21" t="b">
        <f t="shared" si="9"/>
        <v>0</v>
      </c>
      <c r="J164" s="21">
        <f>RegForms!AZ164</f>
        <v>0</v>
      </c>
      <c r="K164">
        <f>RegForms!F164</f>
        <v>0</v>
      </c>
      <c r="L164">
        <f>RegForms!G164</f>
        <v>0</v>
      </c>
      <c r="M164">
        <f>RegForms!H164</f>
        <v>0</v>
      </c>
    </row>
    <row r="165" spans="1:13">
      <c r="A165" s="21">
        <f>RegForms!B165</f>
        <v>0</v>
      </c>
      <c r="B165" s="21"/>
      <c r="C165" s="21">
        <f>IF(OR(RegForms!P165=1,RegForms!Q165=1,RegForms!U165=1),1,0)</f>
        <v>0</v>
      </c>
      <c r="D165" s="21">
        <f>IF(OR(RegForms!P165=1,RegForms!Q165=1,RegForms!R165=1,RegForms!S165=1,RegForms!Y165=1),1,0)</f>
        <v>0</v>
      </c>
      <c r="E165" s="21">
        <f>IF(OR(RegForms!P165=1,RegForms!Q165=1,RegForms!R165=1,RegForms!S165=1,RegForms!AC165=1),1,0)</f>
        <v>0</v>
      </c>
      <c r="F165" s="21">
        <f>IF(OR(RegForms!P165=1,RegForms!Q165=1,RegForms!R165=1,RegForms!S165=1,RegForms!AG165=1),1,0)</f>
        <v>0</v>
      </c>
      <c r="G165" s="21">
        <f>RegForms!AY165</f>
        <v>0</v>
      </c>
      <c r="H165" s="84">
        <f t="shared" si="10"/>
        <v>0</v>
      </c>
      <c r="I165" s="21" t="b">
        <f t="shared" si="9"/>
        <v>0</v>
      </c>
      <c r="J165" s="21">
        <f>RegForms!AZ165</f>
        <v>0</v>
      </c>
      <c r="K165">
        <f>RegForms!F165</f>
        <v>0</v>
      </c>
      <c r="L165">
        <f>RegForms!G165</f>
        <v>0</v>
      </c>
      <c r="M165">
        <f>RegForms!H165</f>
        <v>0</v>
      </c>
    </row>
    <row r="166" spans="1:13">
      <c r="A166" s="21">
        <f>RegForms!B166</f>
        <v>0</v>
      </c>
      <c r="B166" s="21"/>
      <c r="C166" s="21">
        <f>IF(OR(RegForms!P166=1,RegForms!Q166=1,RegForms!U166=1),1,0)</f>
        <v>0</v>
      </c>
      <c r="D166" s="21">
        <f>IF(OR(RegForms!P166=1,RegForms!Q166=1,RegForms!R166=1,RegForms!S166=1,RegForms!Y166=1),1,0)</f>
        <v>0</v>
      </c>
      <c r="E166" s="21">
        <f>IF(OR(RegForms!P166=1,RegForms!Q166=1,RegForms!R166=1,RegForms!S166=1,RegForms!AC166=1),1,0)</f>
        <v>0</v>
      </c>
      <c r="F166" s="21">
        <f>IF(OR(RegForms!P166=1,RegForms!Q166=1,RegForms!R166=1,RegForms!S166=1,RegForms!AG166=1),1,0)</f>
        <v>0</v>
      </c>
      <c r="G166" s="21">
        <f>RegForms!AY166</f>
        <v>0</v>
      </c>
      <c r="H166" s="84">
        <f t="shared" si="10"/>
        <v>0</v>
      </c>
      <c r="I166" s="21" t="b">
        <f t="shared" si="9"/>
        <v>0</v>
      </c>
      <c r="J166" s="21">
        <f>RegForms!AZ166</f>
        <v>0</v>
      </c>
      <c r="K166">
        <f>RegForms!F166</f>
        <v>0</v>
      </c>
      <c r="L166">
        <f>RegForms!G166</f>
        <v>0</v>
      </c>
      <c r="M166">
        <f>RegForms!H166</f>
        <v>0</v>
      </c>
    </row>
    <row r="167" spans="1:13">
      <c r="A167" s="21">
        <f>RegForms!B167</f>
        <v>0</v>
      </c>
      <c r="B167" s="21"/>
      <c r="C167" s="21">
        <f>IF(OR(RegForms!P167=1,RegForms!Q167=1,RegForms!U167=1),1,0)</f>
        <v>0</v>
      </c>
      <c r="D167" s="21">
        <f>IF(OR(RegForms!P167=1,RegForms!Q167=1,RegForms!R167=1,RegForms!S167=1,RegForms!Y167=1),1,0)</f>
        <v>0</v>
      </c>
      <c r="E167" s="21">
        <f>IF(OR(RegForms!P167=1,RegForms!Q167=1,RegForms!R167=1,RegForms!S167=1,RegForms!AC167=1),1,0)</f>
        <v>0</v>
      </c>
      <c r="F167" s="21">
        <f>IF(OR(RegForms!P167=1,RegForms!Q167=1,RegForms!R167=1,RegForms!S167=1,RegForms!AG167=1),1,0)</f>
        <v>0</v>
      </c>
      <c r="G167" s="21">
        <f>RegForms!AY167</f>
        <v>0</v>
      </c>
      <c r="H167" s="84">
        <f t="shared" si="10"/>
        <v>0</v>
      </c>
      <c r="I167" s="21" t="b">
        <f t="shared" si="9"/>
        <v>0</v>
      </c>
      <c r="J167" s="21">
        <f>RegForms!AZ167</f>
        <v>0</v>
      </c>
      <c r="K167">
        <f>RegForms!F167</f>
        <v>0</v>
      </c>
      <c r="L167">
        <f>RegForms!G167</f>
        <v>0</v>
      </c>
      <c r="M167">
        <f>RegForms!H167</f>
        <v>0</v>
      </c>
    </row>
    <row r="168" spans="1:13">
      <c r="A168" s="21">
        <f>RegForms!B168</f>
        <v>0</v>
      </c>
      <c r="B168" s="21"/>
      <c r="C168" s="21">
        <f>IF(OR(RegForms!P168=1,RegForms!Q168=1,RegForms!U168=1),1,0)</f>
        <v>0</v>
      </c>
      <c r="D168" s="21">
        <f>IF(OR(RegForms!P168=1,RegForms!Q168=1,RegForms!R168=1,RegForms!S168=1,RegForms!Y168=1),1,0)</f>
        <v>0</v>
      </c>
      <c r="E168" s="21">
        <f>IF(OR(RegForms!P168=1,RegForms!Q168=1,RegForms!R168=1,RegForms!S168=1,RegForms!AC168=1),1,0)</f>
        <v>0</v>
      </c>
      <c r="F168" s="21">
        <f>IF(OR(RegForms!P168=1,RegForms!Q168=1,RegForms!R168=1,RegForms!S168=1,RegForms!AG168=1),1,0)</f>
        <v>0</v>
      </c>
      <c r="G168" s="21">
        <f>RegForms!AY168</f>
        <v>0</v>
      </c>
      <c r="H168" s="84">
        <f t="shared" si="10"/>
        <v>0</v>
      </c>
      <c r="I168" s="21" t="b">
        <f t="shared" si="9"/>
        <v>0</v>
      </c>
      <c r="J168" s="21">
        <f>RegForms!AZ168</f>
        <v>0</v>
      </c>
      <c r="K168">
        <f>RegForms!F168</f>
        <v>0</v>
      </c>
      <c r="L168">
        <f>RegForms!G168</f>
        <v>0</v>
      </c>
      <c r="M168">
        <f>RegForms!H168</f>
        <v>0</v>
      </c>
    </row>
    <row r="169" spans="1:13">
      <c r="A169" s="21">
        <f>RegForms!B169</f>
        <v>0</v>
      </c>
      <c r="B169" s="21"/>
      <c r="C169" s="21">
        <f>IF(OR(RegForms!P169=1,RegForms!Q169=1,RegForms!U169=1),1,0)</f>
        <v>0</v>
      </c>
      <c r="D169" s="21">
        <f>IF(OR(RegForms!P169=1,RegForms!Q169=1,RegForms!R169=1,RegForms!S169=1,RegForms!Y169=1),1,0)</f>
        <v>0</v>
      </c>
      <c r="E169" s="21">
        <f>IF(OR(RegForms!P169=1,RegForms!Q169=1,RegForms!R169=1,RegForms!S169=1,RegForms!AC169=1),1,0)</f>
        <v>0</v>
      </c>
      <c r="F169" s="21">
        <f>IF(OR(RegForms!P169=1,RegForms!Q169=1,RegForms!R169=1,RegForms!S169=1,RegForms!AG169=1),1,0)</f>
        <v>0</v>
      </c>
      <c r="G169" s="21">
        <f>RegForms!AY169</f>
        <v>0</v>
      </c>
      <c r="H169" s="84">
        <f t="shared" si="10"/>
        <v>0</v>
      </c>
      <c r="I169" s="21" t="b">
        <f t="shared" si="9"/>
        <v>0</v>
      </c>
      <c r="J169" s="21">
        <f>RegForms!AZ169</f>
        <v>0</v>
      </c>
      <c r="K169">
        <f>RegForms!F169</f>
        <v>0</v>
      </c>
      <c r="L169">
        <f>RegForms!G169</f>
        <v>0</v>
      </c>
      <c r="M169">
        <f>RegForms!H169</f>
        <v>0</v>
      </c>
    </row>
    <row r="170" spans="1:13">
      <c r="A170" s="21">
        <f>RegForms!B170</f>
        <v>0</v>
      </c>
      <c r="B170" s="21"/>
      <c r="C170" s="21">
        <f>IF(OR(RegForms!P170=1,RegForms!Q170=1,RegForms!U170=1),1,0)</f>
        <v>0</v>
      </c>
      <c r="D170" s="21">
        <f>IF(OR(RegForms!P170=1,RegForms!Q170=1,RegForms!R170=1,RegForms!S170=1,RegForms!Y170=1),1,0)</f>
        <v>0</v>
      </c>
      <c r="E170" s="21">
        <f>IF(OR(RegForms!P170=1,RegForms!Q170=1,RegForms!R170=1,RegForms!S170=1,RegForms!AC170=1),1,0)</f>
        <v>0</v>
      </c>
      <c r="F170" s="21">
        <f>IF(OR(RegForms!P170=1,RegForms!Q170=1,RegForms!R170=1,RegForms!S170=1,RegForms!AG170=1),1,0)</f>
        <v>0</v>
      </c>
      <c r="G170" s="21">
        <f>RegForms!AY170</f>
        <v>0</v>
      </c>
      <c r="H170" s="84">
        <f t="shared" si="10"/>
        <v>0</v>
      </c>
      <c r="I170" s="21" t="b">
        <f t="shared" si="9"/>
        <v>0</v>
      </c>
      <c r="J170" s="21">
        <f>RegForms!AZ170</f>
        <v>0</v>
      </c>
      <c r="K170">
        <f>RegForms!F170</f>
        <v>0</v>
      </c>
      <c r="L170">
        <f>RegForms!G170</f>
        <v>0</v>
      </c>
      <c r="M170">
        <f>RegForms!H170</f>
        <v>0</v>
      </c>
    </row>
    <row r="171" spans="1:13">
      <c r="A171" s="21">
        <f>RegForms!B171</f>
        <v>0</v>
      </c>
      <c r="B171" s="21"/>
      <c r="C171" s="21">
        <f>IF(OR(RegForms!P171=1,RegForms!Q171=1,RegForms!U171=1),1,0)</f>
        <v>0</v>
      </c>
      <c r="D171" s="21">
        <f>IF(OR(RegForms!P171=1,RegForms!Q171=1,RegForms!R171=1,RegForms!S171=1,RegForms!Y171=1),1,0)</f>
        <v>0</v>
      </c>
      <c r="E171" s="21">
        <f>IF(OR(RegForms!P171=1,RegForms!Q171=1,RegForms!R171=1,RegForms!S171=1,RegForms!AC171=1),1,0)</f>
        <v>0</v>
      </c>
      <c r="F171" s="21">
        <f>IF(OR(RegForms!P171=1,RegForms!Q171=1,RegForms!R171=1,RegForms!S171=1,RegForms!AG171=1),1,0)</f>
        <v>0</v>
      </c>
      <c r="G171" s="21">
        <f>RegForms!AY171</f>
        <v>0</v>
      </c>
      <c r="H171" s="84">
        <f t="shared" si="10"/>
        <v>0</v>
      </c>
      <c r="I171" s="21" t="b">
        <f t="shared" si="9"/>
        <v>0</v>
      </c>
      <c r="J171" s="21">
        <f>RegForms!AZ171</f>
        <v>0</v>
      </c>
      <c r="K171">
        <f>RegForms!F171</f>
        <v>0</v>
      </c>
      <c r="L171">
        <f>RegForms!G171</f>
        <v>0</v>
      </c>
      <c r="M171">
        <f>RegForms!H171</f>
        <v>0</v>
      </c>
    </row>
    <row r="172" spans="1:13">
      <c r="A172" s="21">
        <f>RegForms!B172</f>
        <v>0</v>
      </c>
      <c r="B172" s="21"/>
      <c r="C172" s="21">
        <f>IF(OR(RegForms!P172=1,RegForms!Q172=1,RegForms!U172=1),1,0)</f>
        <v>0</v>
      </c>
      <c r="D172" s="21">
        <f>IF(OR(RegForms!P172=1,RegForms!Q172=1,RegForms!R172=1,RegForms!S172=1,RegForms!Y172=1),1,0)</f>
        <v>0</v>
      </c>
      <c r="E172" s="21">
        <f>IF(OR(RegForms!P172=1,RegForms!Q172=1,RegForms!R172=1,RegForms!S172=1,RegForms!AC172=1),1,0)</f>
        <v>0</v>
      </c>
      <c r="F172" s="21">
        <f>IF(OR(RegForms!P172=1,RegForms!Q172=1,RegForms!R172=1,RegForms!S172=1,RegForms!AG172=1),1,0)</f>
        <v>0</v>
      </c>
      <c r="G172" s="21">
        <f>RegForms!AY172</f>
        <v>0</v>
      </c>
      <c r="H172" s="84">
        <f t="shared" si="10"/>
        <v>0</v>
      </c>
      <c r="I172" s="21" t="b">
        <f t="shared" si="9"/>
        <v>0</v>
      </c>
      <c r="J172" s="21">
        <f>RegForms!AZ172</f>
        <v>0</v>
      </c>
      <c r="K172">
        <f>RegForms!F172</f>
        <v>0</v>
      </c>
      <c r="L172">
        <f>RegForms!G172</f>
        <v>0</v>
      </c>
      <c r="M172">
        <f>RegForms!H172</f>
        <v>0</v>
      </c>
    </row>
    <row r="173" spans="1:13">
      <c r="A173" s="21">
        <f>RegForms!B173</f>
        <v>0</v>
      </c>
      <c r="B173" s="21"/>
      <c r="C173" s="21">
        <f>IF(OR(RegForms!P173=1,RegForms!Q173=1,RegForms!U173=1),1,0)</f>
        <v>0</v>
      </c>
      <c r="D173" s="21">
        <f>IF(OR(RegForms!P173=1,RegForms!Q173=1,RegForms!R173=1,RegForms!S173=1,RegForms!Y173=1),1,0)</f>
        <v>0</v>
      </c>
      <c r="E173" s="21">
        <f>IF(OR(RegForms!P173=1,RegForms!Q173=1,RegForms!R173=1,RegForms!S173=1,RegForms!AC173=1),1,0)</f>
        <v>0</v>
      </c>
      <c r="F173" s="21">
        <f>IF(OR(RegForms!P173=1,RegForms!Q173=1,RegForms!R173=1,RegForms!S173=1,RegForms!AG173=1),1,0)</f>
        <v>0</v>
      </c>
      <c r="G173" s="21">
        <f>RegForms!AY173</f>
        <v>0</v>
      </c>
      <c r="H173" s="84">
        <f t="shared" si="10"/>
        <v>0</v>
      </c>
      <c r="I173" s="21" t="b">
        <f t="shared" si="9"/>
        <v>0</v>
      </c>
      <c r="J173" s="21">
        <f>RegForms!AZ173</f>
        <v>0</v>
      </c>
      <c r="K173">
        <f>RegForms!F173</f>
        <v>0</v>
      </c>
      <c r="L173">
        <f>RegForms!G173</f>
        <v>0</v>
      </c>
      <c r="M173">
        <f>RegForms!H173</f>
        <v>0</v>
      </c>
    </row>
    <row r="174" spans="1:13">
      <c r="A174" s="21">
        <f>RegForms!B174</f>
        <v>0</v>
      </c>
      <c r="B174" s="21"/>
      <c r="C174" s="21">
        <f>IF(OR(RegForms!P174=1,RegForms!Q174=1,RegForms!U174=1),1,0)</f>
        <v>0</v>
      </c>
      <c r="D174" s="21">
        <f>IF(OR(RegForms!P174=1,RegForms!Q174=1,RegForms!R174=1,RegForms!S174=1,RegForms!Y174=1),1,0)</f>
        <v>0</v>
      </c>
      <c r="E174" s="21">
        <f>IF(OR(RegForms!P174=1,RegForms!Q174=1,RegForms!R174=1,RegForms!S174=1,RegForms!AC174=1),1,0)</f>
        <v>0</v>
      </c>
      <c r="F174" s="21">
        <f>IF(OR(RegForms!P174=1,RegForms!Q174=1,RegForms!R174=1,RegForms!S174=1,RegForms!AG174=1),1,0)</f>
        <v>0</v>
      </c>
      <c r="G174" s="21">
        <f>RegForms!AY174</f>
        <v>0</v>
      </c>
      <c r="H174" s="84">
        <f t="shared" si="10"/>
        <v>0</v>
      </c>
      <c r="I174" s="21" t="b">
        <f t="shared" si="9"/>
        <v>0</v>
      </c>
      <c r="J174" s="21">
        <f>RegForms!AZ174</f>
        <v>0</v>
      </c>
      <c r="K174">
        <f>RegForms!F174</f>
        <v>0</v>
      </c>
      <c r="L174">
        <f>RegForms!G174</f>
        <v>0</v>
      </c>
      <c r="M174">
        <f>RegForms!H174</f>
        <v>0</v>
      </c>
    </row>
    <row r="175" spans="1:13">
      <c r="A175" s="21">
        <f>RegForms!B175</f>
        <v>0</v>
      </c>
      <c r="B175" s="21"/>
      <c r="C175" s="21">
        <f>IF(OR(RegForms!P175=1,RegForms!Q175=1,RegForms!U175=1),1,0)</f>
        <v>0</v>
      </c>
      <c r="D175" s="21">
        <f>IF(OR(RegForms!P175=1,RegForms!Q175=1,RegForms!R175=1,RegForms!S175=1,RegForms!Y175=1),1,0)</f>
        <v>0</v>
      </c>
      <c r="E175" s="21">
        <f>IF(OR(RegForms!P175=1,RegForms!Q175=1,RegForms!R175=1,RegForms!S175=1,RegForms!AC175=1),1,0)</f>
        <v>0</v>
      </c>
      <c r="F175" s="21">
        <f>IF(OR(RegForms!P175=1,RegForms!Q175=1,RegForms!R175=1,RegForms!S175=1,RegForms!AG175=1),1,0)</f>
        <v>0</v>
      </c>
      <c r="G175" s="21">
        <f>RegForms!AY175</f>
        <v>0</v>
      </c>
      <c r="H175" s="84">
        <f t="shared" si="10"/>
        <v>0</v>
      </c>
      <c r="I175" s="21" t="b">
        <f t="shared" si="9"/>
        <v>0</v>
      </c>
      <c r="J175" s="21">
        <f>RegForms!AZ175</f>
        <v>0</v>
      </c>
      <c r="K175">
        <f>RegForms!F175</f>
        <v>0</v>
      </c>
      <c r="L175">
        <f>RegForms!G175</f>
        <v>0</v>
      </c>
      <c r="M175">
        <f>RegForms!H175</f>
        <v>0</v>
      </c>
    </row>
    <row r="176" spans="1:13">
      <c r="A176" s="21">
        <f>RegForms!B176</f>
        <v>0</v>
      </c>
      <c r="B176" s="21"/>
      <c r="C176" s="21">
        <f>IF(OR(RegForms!P176=1,RegForms!Q176=1,RegForms!U176=1),1,0)</f>
        <v>0</v>
      </c>
      <c r="D176" s="21">
        <f>IF(OR(RegForms!P176=1,RegForms!Q176=1,RegForms!R176=1,RegForms!S176=1,RegForms!Y176=1),1,0)</f>
        <v>0</v>
      </c>
      <c r="E176" s="21">
        <f>IF(OR(RegForms!P176=1,RegForms!Q176=1,RegForms!R176=1,RegForms!S176=1,RegForms!AC176=1),1,0)</f>
        <v>0</v>
      </c>
      <c r="F176" s="21">
        <f>IF(OR(RegForms!P176=1,RegForms!Q176=1,RegForms!R176=1,RegForms!S176=1,RegForms!AG176=1),1,0)</f>
        <v>0</v>
      </c>
      <c r="G176" s="21">
        <f>RegForms!AY176</f>
        <v>0</v>
      </c>
      <c r="H176" s="84">
        <f t="shared" si="10"/>
        <v>0</v>
      </c>
      <c r="I176" s="21" t="b">
        <f t="shared" si="9"/>
        <v>0</v>
      </c>
      <c r="J176" s="21">
        <f>RegForms!AZ176</f>
        <v>0</v>
      </c>
      <c r="K176">
        <f>RegForms!F176</f>
        <v>0</v>
      </c>
      <c r="L176">
        <f>RegForms!G176</f>
        <v>0</v>
      </c>
      <c r="M176">
        <f>RegForms!H176</f>
        <v>0</v>
      </c>
    </row>
    <row r="177" spans="1:13">
      <c r="A177" s="21">
        <f>RegForms!B177</f>
        <v>0</v>
      </c>
      <c r="B177" s="21"/>
      <c r="C177" s="21">
        <f>IF(OR(RegForms!P177=1,RegForms!Q177=1,RegForms!U177=1),1,0)</f>
        <v>0</v>
      </c>
      <c r="D177" s="21">
        <f>IF(OR(RegForms!P177=1,RegForms!Q177=1,RegForms!R177=1,RegForms!S177=1,RegForms!Y177=1),1,0)</f>
        <v>0</v>
      </c>
      <c r="E177" s="21">
        <f>IF(OR(RegForms!P177=1,RegForms!Q177=1,RegForms!R177=1,RegForms!S177=1,RegForms!AC177=1),1,0)</f>
        <v>0</v>
      </c>
      <c r="F177" s="21">
        <f>IF(OR(RegForms!P177=1,RegForms!Q177=1,RegForms!R177=1,RegForms!S177=1,RegForms!AG177=1),1,0)</f>
        <v>0</v>
      </c>
      <c r="G177" s="21">
        <f>RegForms!AY177</f>
        <v>0</v>
      </c>
      <c r="H177" s="84">
        <f t="shared" si="10"/>
        <v>0</v>
      </c>
      <c r="I177" s="21" t="b">
        <f t="shared" si="9"/>
        <v>0</v>
      </c>
      <c r="J177" s="21">
        <f>RegForms!AZ177</f>
        <v>0</v>
      </c>
      <c r="K177">
        <f>RegForms!F177</f>
        <v>0</v>
      </c>
      <c r="L177">
        <f>RegForms!G177</f>
        <v>0</v>
      </c>
      <c r="M177">
        <f>RegForms!H177</f>
        <v>0</v>
      </c>
    </row>
    <row r="178" spans="1:13">
      <c r="A178" s="21">
        <f>RegForms!B178</f>
        <v>0</v>
      </c>
      <c r="B178" s="21"/>
      <c r="C178" s="21">
        <f>IF(OR(RegForms!P178=1,RegForms!Q178=1,RegForms!U178=1),1,0)</f>
        <v>0</v>
      </c>
      <c r="D178" s="21">
        <f>IF(OR(RegForms!P178=1,RegForms!Q178=1,RegForms!R178=1,RegForms!S178=1,RegForms!Y178=1),1,0)</f>
        <v>0</v>
      </c>
      <c r="E178" s="21">
        <f>IF(OR(RegForms!P178=1,RegForms!Q178=1,RegForms!R178=1,RegForms!S178=1,RegForms!AC178=1),1,0)</f>
        <v>0</v>
      </c>
      <c r="F178" s="21">
        <f>IF(OR(RegForms!P178=1,RegForms!Q178=1,RegForms!R178=1,RegForms!S178=1,RegForms!AG178=1),1,0)</f>
        <v>0</v>
      </c>
      <c r="G178" s="21">
        <f>RegForms!AY178</f>
        <v>0</v>
      </c>
      <c r="H178" s="84">
        <f t="shared" si="10"/>
        <v>0</v>
      </c>
      <c r="I178" s="21" t="b">
        <f t="shared" si="9"/>
        <v>0</v>
      </c>
      <c r="J178" s="21">
        <f>RegForms!AZ178</f>
        <v>0</v>
      </c>
      <c r="K178">
        <f>RegForms!F178</f>
        <v>0</v>
      </c>
      <c r="L178">
        <f>RegForms!G178</f>
        <v>0</v>
      </c>
      <c r="M178">
        <f>RegForms!H178</f>
        <v>0</v>
      </c>
    </row>
    <row r="179" spans="1:13">
      <c r="A179" s="21">
        <f>RegForms!B179</f>
        <v>0</v>
      </c>
      <c r="B179" s="21"/>
      <c r="C179" s="21">
        <f>IF(OR(RegForms!P179=1,RegForms!Q179=1,RegForms!U179=1),1,0)</f>
        <v>0</v>
      </c>
      <c r="D179" s="21">
        <f>IF(OR(RegForms!P179=1,RegForms!Q179=1,RegForms!R179=1,RegForms!S179=1,RegForms!Y179=1),1,0)</f>
        <v>0</v>
      </c>
      <c r="E179" s="21">
        <f>IF(OR(RegForms!P179=1,RegForms!Q179=1,RegForms!R179=1,RegForms!S179=1,RegForms!AC179=1),1,0)</f>
        <v>0</v>
      </c>
      <c r="F179" s="21">
        <f>IF(OR(RegForms!P179=1,RegForms!Q179=1,RegForms!R179=1,RegForms!S179=1,RegForms!AG179=1),1,0)</f>
        <v>0</v>
      </c>
      <c r="G179" s="21">
        <f>RegForms!AY179</f>
        <v>0</v>
      </c>
      <c r="H179" s="84">
        <f t="shared" si="10"/>
        <v>0</v>
      </c>
      <c r="I179" s="21" t="b">
        <f t="shared" si="9"/>
        <v>0</v>
      </c>
      <c r="J179" s="21">
        <f>RegForms!AZ179</f>
        <v>0</v>
      </c>
      <c r="K179">
        <f>RegForms!F179</f>
        <v>0</v>
      </c>
      <c r="L179">
        <f>RegForms!G179</f>
        <v>0</v>
      </c>
      <c r="M179">
        <f>RegForms!H179</f>
        <v>0</v>
      </c>
    </row>
    <row r="180" spans="1:13">
      <c r="A180" s="21">
        <f>RegForms!B180</f>
        <v>0</v>
      </c>
      <c r="B180" s="21"/>
      <c r="C180" s="21">
        <f>IF(OR(RegForms!P180=1,RegForms!Q180=1,RegForms!U180=1),1,0)</f>
        <v>0</v>
      </c>
      <c r="D180" s="21">
        <f>IF(OR(RegForms!P180=1,RegForms!Q180=1,RegForms!R180=1,RegForms!S180=1,RegForms!Y180=1),1,0)</f>
        <v>0</v>
      </c>
      <c r="E180" s="21">
        <f>IF(OR(RegForms!P180=1,RegForms!Q180=1,RegForms!R180=1,RegForms!S180=1,RegForms!AC180=1),1,0)</f>
        <v>0</v>
      </c>
      <c r="F180" s="21">
        <f>IF(OR(RegForms!P180=1,RegForms!Q180=1,RegForms!R180=1,RegForms!S180=1,RegForms!AG180=1),1,0)</f>
        <v>0</v>
      </c>
      <c r="G180" s="21">
        <f>RegForms!AY180</f>
        <v>0</v>
      </c>
      <c r="H180" s="84">
        <f t="shared" si="10"/>
        <v>0</v>
      </c>
      <c r="I180" s="21" t="b">
        <f t="shared" si="9"/>
        <v>0</v>
      </c>
      <c r="J180" s="21">
        <f>RegForms!AZ180</f>
        <v>0</v>
      </c>
      <c r="K180">
        <f>RegForms!F180</f>
        <v>0</v>
      </c>
      <c r="L180">
        <f>RegForms!G180</f>
        <v>0</v>
      </c>
      <c r="M180">
        <f>RegForms!H180</f>
        <v>0</v>
      </c>
    </row>
    <row r="181" spans="1:13">
      <c r="A181" s="21">
        <f>RegForms!B181</f>
        <v>0</v>
      </c>
      <c r="B181" s="21"/>
      <c r="C181" s="21">
        <f>IF(OR(RegForms!P181=1,RegForms!Q181=1,RegForms!U181=1),1,0)</f>
        <v>0</v>
      </c>
      <c r="D181" s="21">
        <f>IF(OR(RegForms!P181=1,RegForms!Q181=1,RegForms!R181=1,RegForms!S181=1,RegForms!Y181=1),1,0)</f>
        <v>0</v>
      </c>
      <c r="E181" s="21">
        <f>IF(OR(RegForms!P181=1,RegForms!Q181=1,RegForms!R181=1,RegForms!S181=1,RegForms!AC181=1),1,0)</f>
        <v>0</v>
      </c>
      <c r="F181" s="21">
        <f>IF(OR(RegForms!P181=1,RegForms!Q181=1,RegForms!R181=1,RegForms!S181=1,RegForms!AG181=1),1,0)</f>
        <v>0</v>
      </c>
      <c r="G181" s="21">
        <f>RegForms!AY181</f>
        <v>0</v>
      </c>
      <c r="H181" s="84">
        <f t="shared" si="10"/>
        <v>0</v>
      </c>
      <c r="I181" s="21" t="b">
        <f t="shared" si="9"/>
        <v>0</v>
      </c>
      <c r="J181" s="21">
        <f>RegForms!AZ181</f>
        <v>0</v>
      </c>
      <c r="K181">
        <f>RegForms!F181</f>
        <v>0</v>
      </c>
      <c r="L181">
        <f>RegForms!G181</f>
        <v>0</v>
      </c>
      <c r="M181">
        <f>RegForms!H181</f>
        <v>0</v>
      </c>
    </row>
    <row r="182" spans="1:13">
      <c r="A182" s="21">
        <f>RegForms!B182</f>
        <v>0</v>
      </c>
      <c r="B182" s="21"/>
      <c r="C182" s="21">
        <f>IF(OR(RegForms!P182=1,RegForms!Q182=1,RegForms!U182=1),1,0)</f>
        <v>0</v>
      </c>
      <c r="D182" s="21">
        <f>IF(OR(RegForms!P182=1,RegForms!Q182=1,RegForms!R182=1,RegForms!S182=1,RegForms!Y182=1),1,0)</f>
        <v>0</v>
      </c>
      <c r="E182" s="21">
        <f>IF(OR(RegForms!P182=1,RegForms!Q182=1,RegForms!R182=1,RegForms!S182=1,RegForms!AC182=1),1,0)</f>
        <v>0</v>
      </c>
      <c r="F182" s="21">
        <f>IF(OR(RegForms!P182=1,RegForms!Q182=1,RegForms!R182=1,RegForms!S182=1,RegForms!AG182=1),1,0)</f>
        <v>0</v>
      </c>
      <c r="G182" s="21">
        <f>RegForms!AY182</f>
        <v>0</v>
      </c>
      <c r="H182" s="84">
        <f t="shared" si="10"/>
        <v>0</v>
      </c>
      <c r="I182" s="21" t="b">
        <f t="shared" si="9"/>
        <v>0</v>
      </c>
      <c r="J182" s="21">
        <f>RegForms!AZ182</f>
        <v>0</v>
      </c>
      <c r="K182">
        <f>RegForms!F182</f>
        <v>0</v>
      </c>
      <c r="L182">
        <f>RegForms!G182</f>
        <v>0</v>
      </c>
      <c r="M182">
        <f>RegForms!H182</f>
        <v>0</v>
      </c>
    </row>
    <row r="183" spans="1:13">
      <c r="A183" s="21">
        <f>RegForms!B183</f>
        <v>0</v>
      </c>
      <c r="B183" s="21"/>
      <c r="C183" s="21">
        <f>IF(OR(RegForms!P183=1,RegForms!Q183=1,RegForms!U183=1),1,0)</f>
        <v>0</v>
      </c>
      <c r="D183" s="21">
        <f>IF(OR(RegForms!P183=1,RegForms!Q183=1,RegForms!R183=1,RegForms!S183=1,RegForms!Y183=1),1,0)</f>
        <v>0</v>
      </c>
      <c r="E183" s="21">
        <f>IF(OR(RegForms!P183=1,RegForms!Q183=1,RegForms!R183=1,RegForms!S183=1,RegForms!AC183=1),1,0)</f>
        <v>0</v>
      </c>
      <c r="F183" s="21">
        <f>IF(OR(RegForms!P183=1,RegForms!Q183=1,RegForms!R183=1,RegForms!S183=1,RegForms!AG183=1),1,0)</f>
        <v>0</v>
      </c>
      <c r="G183" s="21">
        <f>RegForms!AY183</f>
        <v>0</v>
      </c>
      <c r="H183" s="84">
        <f t="shared" si="10"/>
        <v>0</v>
      </c>
      <c r="I183" s="21" t="b">
        <f t="shared" si="9"/>
        <v>0</v>
      </c>
      <c r="J183" s="21">
        <f>RegForms!AZ183</f>
        <v>0</v>
      </c>
      <c r="K183">
        <f>RegForms!F183</f>
        <v>0</v>
      </c>
      <c r="L183">
        <f>RegForms!G183</f>
        <v>0</v>
      </c>
      <c r="M183">
        <f>RegForms!H183</f>
        <v>0</v>
      </c>
    </row>
    <row r="184" spans="1:13">
      <c r="A184" s="21">
        <f>RegForms!B184</f>
        <v>0</v>
      </c>
      <c r="B184" s="21"/>
      <c r="C184" s="21">
        <f>IF(OR(RegForms!P184=1,RegForms!Q184=1,RegForms!U184=1),1,0)</f>
        <v>0</v>
      </c>
      <c r="D184" s="21">
        <f>IF(OR(RegForms!P184=1,RegForms!Q184=1,RegForms!R184=1,RegForms!S184=1,RegForms!Y184=1),1,0)</f>
        <v>0</v>
      </c>
      <c r="E184" s="21">
        <f>IF(OR(RegForms!P184=1,RegForms!Q184=1,RegForms!R184=1,RegForms!S184=1,RegForms!AC184=1),1,0)</f>
        <v>0</v>
      </c>
      <c r="F184" s="21">
        <f>IF(OR(RegForms!P184=1,RegForms!Q184=1,RegForms!R184=1,RegForms!S184=1,RegForms!AG184=1),1,0)</f>
        <v>0</v>
      </c>
      <c r="G184" s="21">
        <f>RegForms!AY184</f>
        <v>0</v>
      </c>
      <c r="H184" s="84">
        <f t="shared" si="10"/>
        <v>0</v>
      </c>
      <c r="I184" s="21" t="b">
        <f t="shared" si="9"/>
        <v>0</v>
      </c>
      <c r="J184" s="21">
        <f>RegForms!AZ184</f>
        <v>0</v>
      </c>
      <c r="K184">
        <f>RegForms!F184</f>
        <v>0</v>
      </c>
      <c r="L184">
        <f>RegForms!G184</f>
        <v>0</v>
      </c>
      <c r="M184">
        <f>RegForms!H184</f>
        <v>0</v>
      </c>
    </row>
    <row r="185" spans="1:13">
      <c r="A185" s="21">
        <f>RegForms!B185</f>
        <v>0</v>
      </c>
      <c r="B185" s="21"/>
      <c r="C185" s="21">
        <f>IF(OR(RegForms!P185=1,RegForms!Q185=1,RegForms!U185=1),1,0)</f>
        <v>0</v>
      </c>
      <c r="D185" s="21">
        <f>IF(OR(RegForms!P185=1,RegForms!Q185=1,RegForms!R185=1,RegForms!S185=1,RegForms!Y185=1),1,0)</f>
        <v>0</v>
      </c>
      <c r="E185" s="21">
        <f>IF(OR(RegForms!P185=1,RegForms!Q185=1,RegForms!R185=1,RegForms!S185=1,RegForms!AC185=1),1,0)</f>
        <v>0</v>
      </c>
      <c r="F185" s="21">
        <f>IF(OR(RegForms!P185=1,RegForms!Q185=1,RegForms!R185=1,RegForms!S185=1,RegForms!AG185=1),1,0)</f>
        <v>0</v>
      </c>
      <c r="G185" s="21">
        <f>RegForms!AY185</f>
        <v>0</v>
      </c>
      <c r="H185" s="84">
        <f t="shared" si="10"/>
        <v>0</v>
      </c>
      <c r="I185" s="21" t="b">
        <f t="shared" si="9"/>
        <v>0</v>
      </c>
      <c r="J185" s="21">
        <f>RegForms!AZ185</f>
        <v>0</v>
      </c>
      <c r="K185">
        <f>RegForms!F185</f>
        <v>0</v>
      </c>
      <c r="L185">
        <f>RegForms!G185</f>
        <v>0</v>
      </c>
      <c r="M185">
        <f>RegForms!H185</f>
        <v>0</v>
      </c>
    </row>
    <row r="186" spans="1:13">
      <c r="A186" s="21">
        <f>RegForms!B186</f>
        <v>0</v>
      </c>
      <c r="B186" s="21"/>
      <c r="C186" s="21">
        <f>IF(OR(RegForms!P186=1,RegForms!Q186=1,RegForms!U186=1),1,0)</f>
        <v>0</v>
      </c>
      <c r="D186" s="21">
        <f>IF(OR(RegForms!P186=1,RegForms!Q186=1,RegForms!R186=1,RegForms!S186=1,RegForms!Y186=1),1,0)</f>
        <v>0</v>
      </c>
      <c r="E186" s="21">
        <f>IF(OR(RegForms!P186=1,RegForms!Q186=1,RegForms!R186=1,RegForms!S186=1,RegForms!AC186=1),1,0)</f>
        <v>0</v>
      </c>
      <c r="F186" s="21">
        <f>IF(OR(RegForms!P186=1,RegForms!Q186=1,RegForms!R186=1,RegForms!S186=1,RegForms!AG186=1),1,0)</f>
        <v>0</v>
      </c>
      <c r="G186" s="21">
        <f>RegForms!AY186</f>
        <v>0</v>
      </c>
      <c r="H186" s="84">
        <f t="shared" si="10"/>
        <v>0</v>
      </c>
      <c r="I186" s="21" t="b">
        <f t="shared" si="9"/>
        <v>0</v>
      </c>
      <c r="J186" s="21">
        <f>RegForms!AZ186</f>
        <v>0</v>
      </c>
      <c r="K186">
        <f>RegForms!F186</f>
        <v>0</v>
      </c>
      <c r="L186">
        <f>RegForms!G186</f>
        <v>0</v>
      </c>
      <c r="M186">
        <f>RegForms!H186</f>
        <v>0</v>
      </c>
    </row>
    <row r="187" spans="1:13">
      <c r="A187" s="21">
        <f>RegForms!B187</f>
        <v>0</v>
      </c>
      <c r="B187" s="21"/>
      <c r="C187" s="21">
        <f>IF(OR(RegForms!P187=1,RegForms!Q187=1,RegForms!U187=1),1,0)</f>
        <v>0</v>
      </c>
      <c r="D187" s="21">
        <f>IF(OR(RegForms!P187=1,RegForms!Q187=1,RegForms!R187=1,RegForms!S187=1,RegForms!Y187=1),1,0)</f>
        <v>0</v>
      </c>
      <c r="E187" s="21">
        <f>IF(OR(RegForms!P187=1,RegForms!Q187=1,RegForms!R187=1,RegForms!S187=1,RegForms!AC187=1),1,0)</f>
        <v>0</v>
      </c>
      <c r="F187" s="21">
        <f>IF(OR(RegForms!P187=1,RegForms!Q187=1,RegForms!R187=1,RegForms!S187=1,RegForms!AG187=1),1,0)</f>
        <v>0</v>
      </c>
      <c r="G187" s="21">
        <f>RegForms!AY187</f>
        <v>0</v>
      </c>
      <c r="H187" s="84">
        <f t="shared" si="10"/>
        <v>0</v>
      </c>
      <c r="I187" s="21" t="b">
        <f t="shared" si="9"/>
        <v>0</v>
      </c>
      <c r="J187" s="21">
        <f>RegForms!AZ187</f>
        <v>0</v>
      </c>
      <c r="K187">
        <f>RegForms!F187</f>
        <v>0</v>
      </c>
      <c r="L187">
        <f>RegForms!G187</f>
        <v>0</v>
      </c>
      <c r="M187">
        <f>RegForms!H187</f>
        <v>0</v>
      </c>
    </row>
    <row r="188" spans="1:13">
      <c r="A188" s="21">
        <f>RegForms!B188</f>
        <v>0</v>
      </c>
      <c r="B188" s="21"/>
      <c r="C188" s="21">
        <f>IF(OR(RegForms!P188=1,RegForms!Q188=1,RegForms!U188=1),1,0)</f>
        <v>0</v>
      </c>
      <c r="D188" s="21">
        <f>IF(OR(RegForms!P188=1,RegForms!Q188=1,RegForms!R188=1,RegForms!S188=1,RegForms!Y188=1),1,0)</f>
        <v>0</v>
      </c>
      <c r="E188" s="21">
        <f>IF(OR(RegForms!P188=1,RegForms!Q188=1,RegForms!R188=1,RegForms!S188=1,RegForms!AC188=1),1,0)</f>
        <v>0</v>
      </c>
      <c r="F188" s="21">
        <f>IF(OR(RegForms!P188=1,RegForms!Q188=1,RegForms!R188=1,RegForms!S188=1,RegForms!AG188=1),1,0)</f>
        <v>0</v>
      </c>
      <c r="G188" s="21">
        <f>RegForms!AY188</f>
        <v>0</v>
      </c>
      <c r="H188" s="84">
        <f t="shared" si="10"/>
        <v>0</v>
      </c>
      <c r="I188" s="21" t="b">
        <f t="shared" si="9"/>
        <v>0</v>
      </c>
      <c r="J188" s="21">
        <f>RegForms!AZ188</f>
        <v>0</v>
      </c>
      <c r="K188">
        <f>RegForms!F188</f>
        <v>0</v>
      </c>
      <c r="L188">
        <f>RegForms!G188</f>
        <v>0</v>
      </c>
      <c r="M188">
        <f>RegForms!H188</f>
        <v>0</v>
      </c>
    </row>
    <row r="189" spans="1:13">
      <c r="A189" s="21">
        <f>RegForms!B189</f>
        <v>0</v>
      </c>
      <c r="B189" s="21"/>
      <c r="C189" s="21">
        <f>IF(OR(RegForms!P189=1,RegForms!Q189=1,RegForms!U189=1),1,0)</f>
        <v>0</v>
      </c>
      <c r="D189" s="21">
        <f>IF(OR(RegForms!P189=1,RegForms!Q189=1,RegForms!R189=1,RegForms!S189=1,RegForms!Y189=1),1,0)</f>
        <v>0</v>
      </c>
      <c r="E189" s="21">
        <f>IF(OR(RegForms!P189=1,RegForms!Q189=1,RegForms!R189=1,RegForms!S189=1,RegForms!AC189=1),1,0)</f>
        <v>0</v>
      </c>
      <c r="F189" s="21">
        <f>IF(OR(RegForms!P189=1,RegForms!Q189=1,RegForms!R189=1,RegForms!S189=1,RegForms!AG189=1),1,0)</f>
        <v>0</v>
      </c>
      <c r="G189" s="21">
        <f>RegForms!AY189</f>
        <v>0</v>
      </c>
      <c r="H189" s="84">
        <f t="shared" si="10"/>
        <v>0</v>
      </c>
      <c r="I189" s="21" t="b">
        <f t="shared" si="9"/>
        <v>0</v>
      </c>
      <c r="J189" s="21">
        <f>RegForms!AZ189</f>
        <v>0</v>
      </c>
      <c r="K189">
        <f>RegForms!F189</f>
        <v>0</v>
      </c>
      <c r="L189">
        <f>RegForms!G189</f>
        <v>0</v>
      </c>
      <c r="M189">
        <f>RegForms!H189</f>
        <v>0</v>
      </c>
    </row>
    <row r="190" spans="1:13">
      <c r="A190" s="21">
        <f>RegForms!B190</f>
        <v>0</v>
      </c>
      <c r="B190" s="21"/>
      <c r="C190" s="21">
        <f>IF(OR(RegForms!P190=1,RegForms!Q190=1,RegForms!U190=1),1,0)</f>
        <v>0</v>
      </c>
      <c r="D190" s="21">
        <f>IF(OR(RegForms!P190=1,RegForms!Q190=1,RegForms!R190=1,RegForms!S190=1,RegForms!Y190=1),1,0)</f>
        <v>0</v>
      </c>
      <c r="E190" s="21">
        <f>IF(OR(RegForms!P190=1,RegForms!Q190=1,RegForms!R190=1,RegForms!S190=1,RegForms!AC190=1),1,0)</f>
        <v>0</v>
      </c>
      <c r="F190" s="21">
        <f>IF(OR(RegForms!P190=1,RegForms!Q190=1,RegForms!R190=1,RegForms!S190=1,RegForms!AG190=1),1,0)</f>
        <v>0</v>
      </c>
      <c r="G190" s="21">
        <f>RegForms!AY190</f>
        <v>0</v>
      </c>
      <c r="H190" s="84">
        <f t="shared" si="10"/>
        <v>0</v>
      </c>
      <c r="I190" s="21" t="b">
        <f t="shared" si="9"/>
        <v>0</v>
      </c>
      <c r="J190" s="21">
        <f>RegForms!AZ190</f>
        <v>0</v>
      </c>
      <c r="K190">
        <f>RegForms!F190</f>
        <v>0</v>
      </c>
      <c r="L190">
        <f>RegForms!G190</f>
        <v>0</v>
      </c>
      <c r="M190">
        <f>RegForms!H190</f>
        <v>0</v>
      </c>
    </row>
    <row r="191" spans="1:13">
      <c r="A191" s="21">
        <f>RegForms!B191</f>
        <v>0</v>
      </c>
      <c r="B191" s="21"/>
      <c r="C191" s="21">
        <f>IF(OR(RegForms!P191=1,RegForms!Q191=1,RegForms!U191=1),1,0)</f>
        <v>0</v>
      </c>
      <c r="D191" s="21">
        <f>IF(OR(RegForms!P191=1,RegForms!Q191=1,RegForms!R191=1,RegForms!S191=1,RegForms!Y191=1),1,0)</f>
        <v>0</v>
      </c>
      <c r="E191" s="21">
        <f>IF(OR(RegForms!P191=1,RegForms!Q191=1,RegForms!R191=1,RegForms!S191=1,RegForms!AC191=1),1,0)</f>
        <v>0</v>
      </c>
      <c r="F191" s="21">
        <f>IF(OR(RegForms!P191=1,RegForms!Q191=1,RegForms!R191=1,RegForms!S191=1,RegForms!AG191=1),1,0)</f>
        <v>0</v>
      </c>
      <c r="G191" s="21">
        <f>RegForms!AY191</f>
        <v>0</v>
      </c>
      <c r="H191" s="84">
        <f t="shared" si="10"/>
        <v>0</v>
      </c>
      <c r="I191" s="21" t="b">
        <f t="shared" si="9"/>
        <v>0</v>
      </c>
      <c r="J191" s="21">
        <f>RegForms!AZ191</f>
        <v>0</v>
      </c>
      <c r="K191">
        <f>RegForms!F191</f>
        <v>0</v>
      </c>
      <c r="L191">
        <f>RegForms!G191</f>
        <v>0</v>
      </c>
      <c r="M191">
        <f>RegForms!H191</f>
        <v>0</v>
      </c>
    </row>
    <row r="192" spans="1:13">
      <c r="A192" s="21">
        <f>RegForms!B192</f>
        <v>0</v>
      </c>
      <c r="B192" s="21"/>
      <c r="C192" s="21">
        <f>IF(OR(RegForms!P192=1,RegForms!Q192=1,RegForms!U192=1),1,0)</f>
        <v>0</v>
      </c>
      <c r="D192" s="21">
        <f>IF(OR(RegForms!P192=1,RegForms!Q192=1,RegForms!R192=1,RegForms!S192=1,RegForms!Y192=1),1,0)</f>
        <v>0</v>
      </c>
      <c r="E192" s="21">
        <f>IF(OR(RegForms!P192=1,RegForms!Q192=1,RegForms!R192=1,RegForms!S192=1,RegForms!AC192=1),1,0)</f>
        <v>0</v>
      </c>
      <c r="F192" s="21">
        <f>IF(OR(RegForms!P192=1,RegForms!Q192=1,RegForms!R192=1,RegForms!S192=1,RegForms!AG192=1),1,0)</f>
        <v>0</v>
      </c>
      <c r="G192" s="21">
        <f>RegForms!AY192</f>
        <v>0</v>
      </c>
      <c r="H192" s="84">
        <f t="shared" si="10"/>
        <v>0</v>
      </c>
      <c r="I192" s="21" t="b">
        <f t="shared" si="9"/>
        <v>0</v>
      </c>
      <c r="J192" s="21">
        <f>RegForms!AZ192</f>
        <v>0</v>
      </c>
      <c r="K192">
        <f>RegForms!F192</f>
        <v>0</v>
      </c>
      <c r="L192">
        <f>RegForms!G192</f>
        <v>0</v>
      </c>
      <c r="M192">
        <f>RegForms!H192</f>
        <v>0</v>
      </c>
    </row>
    <row r="193" spans="1:13">
      <c r="A193" s="21">
        <f>RegForms!B193</f>
        <v>0</v>
      </c>
      <c r="B193" s="21"/>
      <c r="C193" s="21">
        <f>IF(OR(RegForms!P193=1,RegForms!Q193=1,RegForms!U193=1),1,0)</f>
        <v>0</v>
      </c>
      <c r="D193" s="21">
        <f>IF(OR(RegForms!P193=1,RegForms!Q193=1,RegForms!R193=1,RegForms!S193=1,RegForms!Y193=1),1,0)</f>
        <v>0</v>
      </c>
      <c r="E193" s="21">
        <f>IF(OR(RegForms!P193=1,RegForms!Q193=1,RegForms!R193=1,RegForms!S193=1,RegForms!AC193=1),1,0)</f>
        <v>0</v>
      </c>
      <c r="F193" s="21">
        <f>IF(OR(RegForms!P193=1,RegForms!Q193=1,RegForms!R193=1,RegForms!S193=1,RegForms!AG193=1),1,0)</f>
        <v>0</v>
      </c>
      <c r="G193" s="21">
        <f>RegForms!AY193</f>
        <v>0</v>
      </c>
      <c r="H193" s="84">
        <f t="shared" si="10"/>
        <v>0</v>
      </c>
      <c r="I193" s="21" t="b">
        <f t="shared" si="9"/>
        <v>0</v>
      </c>
      <c r="J193" s="21">
        <f>RegForms!AZ193</f>
        <v>0</v>
      </c>
      <c r="K193">
        <f>RegForms!F193</f>
        <v>0</v>
      </c>
      <c r="L193">
        <f>RegForms!G193</f>
        <v>0</v>
      </c>
      <c r="M193">
        <f>RegForms!H193</f>
        <v>0</v>
      </c>
    </row>
    <row r="194" spans="1:13">
      <c r="A194" s="21">
        <f>RegForms!B194</f>
        <v>0</v>
      </c>
      <c r="B194" s="21"/>
      <c r="C194" s="21">
        <f>IF(OR(RegForms!P194=1,RegForms!Q194=1,RegForms!U194=1),1,0)</f>
        <v>0</v>
      </c>
      <c r="D194" s="21">
        <f>IF(OR(RegForms!P194=1,RegForms!Q194=1,RegForms!R194=1,RegForms!S194=1,RegForms!Y194=1),1,0)</f>
        <v>0</v>
      </c>
      <c r="E194" s="21">
        <f>IF(OR(RegForms!P194=1,RegForms!Q194=1,RegForms!R194=1,RegForms!S194=1,RegForms!AC194=1),1,0)</f>
        <v>0</v>
      </c>
      <c r="F194" s="21">
        <f>IF(OR(RegForms!P194=1,RegForms!Q194=1,RegForms!R194=1,RegForms!S194=1,RegForms!AG194=1),1,0)</f>
        <v>0</v>
      </c>
      <c r="G194" s="21">
        <f>RegForms!AY194</f>
        <v>0</v>
      </c>
      <c r="H194" s="84">
        <f t="shared" si="10"/>
        <v>0</v>
      </c>
      <c r="I194" s="21" t="b">
        <f t="shared" si="9"/>
        <v>0</v>
      </c>
      <c r="J194" s="21">
        <f>RegForms!AZ194</f>
        <v>0</v>
      </c>
      <c r="K194">
        <f>RegForms!F194</f>
        <v>0</v>
      </c>
      <c r="L194">
        <f>RegForms!G194</f>
        <v>0</v>
      </c>
      <c r="M194">
        <f>RegForms!H194</f>
        <v>0</v>
      </c>
    </row>
    <row r="195" spans="1:13">
      <c r="A195" s="21">
        <f>RegForms!B195</f>
        <v>0</v>
      </c>
      <c r="B195" s="21"/>
      <c r="C195" s="21">
        <f>IF(OR(RegForms!P195=1,RegForms!Q195=1,RegForms!U195=1),1,0)</f>
        <v>0</v>
      </c>
      <c r="D195" s="21">
        <f>IF(OR(RegForms!P195=1,RegForms!Q195=1,RegForms!R195=1,RegForms!S195=1,RegForms!Y195=1),1,0)</f>
        <v>0</v>
      </c>
      <c r="E195" s="21">
        <f>IF(OR(RegForms!P195=1,RegForms!Q195=1,RegForms!R195=1,RegForms!S195=1,RegForms!AC195=1),1,0)</f>
        <v>0</v>
      </c>
      <c r="F195" s="21">
        <f>IF(OR(RegForms!P195=1,RegForms!Q195=1,RegForms!R195=1,RegForms!S195=1,RegForms!AG195=1),1,0)</f>
        <v>0</v>
      </c>
      <c r="G195" s="21">
        <f>RegForms!AY195</f>
        <v>0</v>
      </c>
      <c r="H195" s="84">
        <f t="shared" si="10"/>
        <v>0</v>
      </c>
      <c r="I195" s="21" t="b">
        <f t="shared" si="9"/>
        <v>0</v>
      </c>
      <c r="J195" s="21">
        <f>RegForms!AZ195</f>
        <v>0</v>
      </c>
      <c r="K195">
        <f>RegForms!F195</f>
        <v>0</v>
      </c>
      <c r="L195">
        <f>RegForms!G195</f>
        <v>0</v>
      </c>
      <c r="M195">
        <f>RegForms!H195</f>
        <v>0</v>
      </c>
    </row>
    <row r="196" spans="1:13">
      <c r="A196" s="21">
        <f>RegForms!B196</f>
        <v>0</v>
      </c>
      <c r="B196" s="21"/>
      <c r="C196" s="21">
        <f>IF(OR(RegForms!P196=1,RegForms!Q196=1,RegForms!U196=1),1,0)</f>
        <v>0</v>
      </c>
      <c r="D196" s="21">
        <f>IF(OR(RegForms!P196=1,RegForms!Q196=1,RegForms!R196=1,RegForms!S196=1,RegForms!Y196=1),1,0)</f>
        <v>0</v>
      </c>
      <c r="E196" s="21">
        <f>IF(OR(RegForms!P196=1,RegForms!Q196=1,RegForms!R196=1,RegForms!S196=1,RegForms!AC196=1),1,0)</f>
        <v>0</v>
      </c>
      <c r="F196" s="21">
        <f>IF(OR(RegForms!P196=1,RegForms!Q196=1,RegForms!R196=1,RegForms!S196=1,RegForms!AG196=1),1,0)</f>
        <v>0</v>
      </c>
      <c r="G196" s="21">
        <f>RegForms!AY196</f>
        <v>0</v>
      </c>
      <c r="H196" s="84">
        <f t="shared" si="10"/>
        <v>0</v>
      </c>
      <c r="I196" s="21" t="b">
        <f t="shared" si="9"/>
        <v>0</v>
      </c>
      <c r="J196" s="21">
        <f>RegForms!AZ196</f>
        <v>0</v>
      </c>
      <c r="K196">
        <f>RegForms!F196</f>
        <v>0</v>
      </c>
      <c r="L196">
        <f>RegForms!G196</f>
        <v>0</v>
      </c>
      <c r="M196">
        <f>RegForms!H196</f>
        <v>0</v>
      </c>
    </row>
    <row r="197" spans="1:13">
      <c r="A197" s="21">
        <f>RegForms!B197</f>
        <v>0</v>
      </c>
      <c r="B197" s="21"/>
      <c r="C197" s="21">
        <f>IF(OR(RegForms!P197=1,RegForms!Q197=1,RegForms!U197=1),1,0)</f>
        <v>0</v>
      </c>
      <c r="D197" s="21">
        <f>IF(OR(RegForms!P197=1,RegForms!Q197=1,RegForms!R197=1,RegForms!S197=1,RegForms!Y197=1),1,0)</f>
        <v>0</v>
      </c>
      <c r="E197" s="21">
        <f>IF(OR(RegForms!P197=1,RegForms!Q197=1,RegForms!R197=1,RegForms!S197=1,RegForms!AC197=1),1,0)</f>
        <v>0</v>
      </c>
      <c r="F197" s="21">
        <f>IF(OR(RegForms!P197=1,RegForms!Q197=1,RegForms!R197=1,RegForms!S197=1,RegForms!AG197=1),1,0)</f>
        <v>0</v>
      </c>
      <c r="G197" s="21">
        <f>RegForms!AY197</f>
        <v>0</v>
      </c>
      <c r="H197" s="84">
        <f t="shared" si="10"/>
        <v>0</v>
      </c>
      <c r="I197" s="21" t="b">
        <f t="shared" si="9"/>
        <v>0</v>
      </c>
      <c r="J197" s="21">
        <f>RegForms!AZ197</f>
        <v>0</v>
      </c>
      <c r="K197">
        <f>RegForms!F197</f>
        <v>0</v>
      </c>
      <c r="L197">
        <f>RegForms!G197</f>
        <v>0</v>
      </c>
      <c r="M197">
        <f>RegForms!H197</f>
        <v>0</v>
      </c>
    </row>
    <row r="198" spans="1:13">
      <c r="A198" s="21">
        <f>RegForms!B198</f>
        <v>0</v>
      </c>
      <c r="B198" s="21"/>
      <c r="C198" s="21">
        <f>IF(OR(RegForms!P198=1,RegForms!Q198=1,RegForms!U198=1),1,0)</f>
        <v>0</v>
      </c>
      <c r="D198" s="21">
        <f>IF(OR(RegForms!P198=1,RegForms!Q198=1,RegForms!R198=1,RegForms!S198=1,RegForms!Y198=1),1,0)</f>
        <v>0</v>
      </c>
      <c r="E198" s="21">
        <f>IF(OR(RegForms!P198=1,RegForms!Q198=1,RegForms!R198=1,RegForms!S198=1,RegForms!AC198=1),1,0)</f>
        <v>0</v>
      </c>
      <c r="F198" s="21">
        <f>IF(OR(RegForms!P198=1,RegForms!Q198=1,RegForms!R198=1,RegForms!S198=1,RegForms!AG198=1),1,0)</f>
        <v>0</v>
      </c>
      <c r="G198" s="21">
        <f>RegForms!AY198</f>
        <v>0</v>
      </c>
      <c r="H198" s="84">
        <f t="shared" si="10"/>
        <v>0</v>
      </c>
      <c r="I198" s="21" t="b">
        <f t="shared" si="9"/>
        <v>0</v>
      </c>
      <c r="J198" s="21">
        <f>RegForms!AZ198</f>
        <v>0</v>
      </c>
      <c r="K198">
        <f>RegForms!F198</f>
        <v>0</v>
      </c>
      <c r="L198">
        <f>RegForms!G198</f>
        <v>0</v>
      </c>
      <c r="M198">
        <f>RegForms!H198</f>
        <v>0</v>
      </c>
    </row>
    <row r="199" spans="1:13">
      <c r="A199" s="21">
        <f>RegForms!B199</f>
        <v>0</v>
      </c>
      <c r="B199" s="21"/>
      <c r="C199" s="21">
        <f>IF(OR(RegForms!P199=1,RegForms!Q199=1,RegForms!U199=1),1,0)</f>
        <v>0</v>
      </c>
      <c r="D199" s="21">
        <f>IF(OR(RegForms!P199=1,RegForms!Q199=1,RegForms!R199=1,RegForms!S199=1,RegForms!Y199=1),1,0)</f>
        <v>0</v>
      </c>
      <c r="E199" s="21">
        <f>IF(OR(RegForms!P199=1,RegForms!Q199=1,RegForms!R199=1,RegForms!S199=1,RegForms!AC199=1),1,0)</f>
        <v>0</v>
      </c>
      <c r="F199" s="21">
        <f>IF(OR(RegForms!P199=1,RegForms!Q199=1,RegForms!R199=1,RegForms!S199=1,RegForms!AG199=1),1,0)</f>
        <v>0</v>
      </c>
      <c r="G199" s="21">
        <f>RegForms!AY199</f>
        <v>0</v>
      </c>
      <c r="H199" s="84">
        <f t="shared" si="10"/>
        <v>0</v>
      </c>
      <c r="I199" s="21" t="b">
        <f t="shared" si="9"/>
        <v>0</v>
      </c>
      <c r="J199" s="21">
        <f>RegForms!AZ199</f>
        <v>0</v>
      </c>
      <c r="K199">
        <f>RegForms!F199</f>
        <v>0</v>
      </c>
      <c r="L199">
        <f>RegForms!G199</f>
        <v>0</v>
      </c>
      <c r="M199">
        <f>RegForms!H199</f>
        <v>0</v>
      </c>
    </row>
    <row r="200" spans="1:13">
      <c r="A200" s="21">
        <f>RegForms!B200</f>
        <v>0</v>
      </c>
      <c r="B200" s="21"/>
      <c r="C200" s="21">
        <f>IF(OR(RegForms!P200=1,RegForms!Q200=1,RegForms!U200=1),1,0)</f>
        <v>0</v>
      </c>
      <c r="D200" s="21">
        <f>IF(OR(RegForms!P200=1,RegForms!Q200=1,RegForms!R200=1,RegForms!S200=1,RegForms!Y200=1),1,0)</f>
        <v>0</v>
      </c>
      <c r="E200" s="21">
        <f>IF(OR(RegForms!P200=1,RegForms!Q200=1,RegForms!R200=1,RegForms!S200=1,RegForms!AC200=1),1,0)</f>
        <v>0</v>
      </c>
      <c r="F200" s="21">
        <f>IF(OR(RegForms!P200=1,RegForms!Q200=1,RegForms!R200=1,RegForms!S200=1,RegForms!AG200=1),1,0)</f>
        <v>0</v>
      </c>
      <c r="G200" s="21">
        <f>RegForms!AY200</f>
        <v>0</v>
      </c>
      <c r="H200" s="84">
        <f t="shared" si="10"/>
        <v>0</v>
      </c>
      <c r="I200" s="21" t="b">
        <f t="shared" si="9"/>
        <v>0</v>
      </c>
      <c r="J200" s="21">
        <f>RegForms!AZ200</f>
        <v>0</v>
      </c>
      <c r="K200">
        <f>RegForms!F200</f>
        <v>0</v>
      </c>
      <c r="L200">
        <f>RegForms!G200</f>
        <v>0</v>
      </c>
      <c r="M200">
        <f>RegForms!H200</f>
        <v>0</v>
      </c>
    </row>
    <row r="201" spans="1:13">
      <c r="A201" s="21">
        <f>RegForms!B201</f>
        <v>0</v>
      </c>
      <c r="B201" s="21"/>
      <c r="C201" s="21">
        <f>IF(OR(RegForms!P201=1,RegForms!Q201=1,RegForms!U201=1),1,0)</f>
        <v>0</v>
      </c>
      <c r="D201" s="21">
        <f>IF(OR(RegForms!P201=1,RegForms!Q201=1,RegForms!R201=1,RegForms!S201=1,RegForms!Y201=1),1,0)</f>
        <v>0</v>
      </c>
      <c r="E201" s="21">
        <f>IF(OR(RegForms!P201=1,RegForms!Q201=1,RegForms!R201=1,RegForms!S201=1,RegForms!AC201=1),1,0)</f>
        <v>0</v>
      </c>
      <c r="F201" s="21">
        <f>IF(OR(RegForms!P201=1,RegForms!Q201=1,RegForms!R201=1,RegForms!S201=1,RegForms!AG201=1),1,0)</f>
        <v>0</v>
      </c>
      <c r="G201" s="21">
        <f>RegForms!AY201</f>
        <v>0</v>
      </c>
      <c r="H201" s="84">
        <f t="shared" si="10"/>
        <v>0</v>
      </c>
      <c r="I201" s="21" t="b">
        <f t="shared" si="9"/>
        <v>0</v>
      </c>
      <c r="J201" s="21">
        <f>RegForms!AZ201</f>
        <v>0</v>
      </c>
      <c r="K201">
        <f>RegForms!F201</f>
        <v>0</v>
      </c>
      <c r="L201">
        <f>RegForms!G201</f>
        <v>0</v>
      </c>
      <c r="M201">
        <f>RegForms!H201</f>
        <v>0</v>
      </c>
    </row>
    <row r="202" spans="1:13">
      <c r="A202" s="21">
        <f>RegForms!B202</f>
        <v>0</v>
      </c>
      <c r="B202" s="21"/>
      <c r="C202" s="21">
        <f>IF(OR(RegForms!P202=1,RegForms!Q202=1,RegForms!U202=1),1,0)</f>
        <v>0</v>
      </c>
      <c r="D202" s="21">
        <f>IF(OR(RegForms!P202=1,RegForms!Q202=1,RegForms!R202=1,RegForms!S202=1,RegForms!Y202=1),1,0)</f>
        <v>0</v>
      </c>
      <c r="E202" s="21">
        <f>IF(OR(RegForms!P202=1,RegForms!Q202=1,RegForms!R202=1,RegForms!S202=1,RegForms!AC202=1),1,0)</f>
        <v>0</v>
      </c>
      <c r="F202" s="21">
        <f>IF(OR(RegForms!P202=1,RegForms!Q202=1,RegForms!R202=1,RegForms!S202=1,RegForms!AG202=1),1,0)</f>
        <v>0</v>
      </c>
      <c r="G202" s="21">
        <f>RegForms!AY202</f>
        <v>0</v>
      </c>
      <c r="H202" s="84">
        <f t="shared" si="10"/>
        <v>0</v>
      </c>
      <c r="I202" s="21" t="b">
        <f t="shared" si="9"/>
        <v>0</v>
      </c>
      <c r="J202" s="21">
        <f>RegForms!AZ202</f>
        <v>0</v>
      </c>
      <c r="K202">
        <f>RegForms!F202</f>
        <v>0</v>
      </c>
      <c r="L202">
        <f>RegForms!G202</f>
        <v>0</v>
      </c>
      <c r="M202">
        <f>RegForms!H202</f>
        <v>0</v>
      </c>
    </row>
    <row r="203" spans="1:13">
      <c r="A203" s="21">
        <f>RegForms!B203</f>
        <v>0</v>
      </c>
      <c r="B203" s="21"/>
      <c r="C203" s="21">
        <f>IF(OR(RegForms!P203=1,RegForms!Q203=1,RegForms!U203=1),1,0)</f>
        <v>0</v>
      </c>
      <c r="D203" s="21">
        <f>IF(OR(RegForms!P203=1,RegForms!Q203=1,RegForms!R203=1,RegForms!S203=1,RegForms!Y203=1),1,0)</f>
        <v>0</v>
      </c>
      <c r="E203" s="21">
        <f>IF(OR(RegForms!P203=1,RegForms!Q203=1,RegForms!R203=1,RegForms!S203=1,RegForms!AC203=1),1,0)</f>
        <v>0</v>
      </c>
      <c r="F203" s="21">
        <f>IF(OR(RegForms!P203=1,RegForms!Q203=1,RegForms!R203=1,RegForms!S203=1,RegForms!AG203=1),1,0)</f>
        <v>0</v>
      </c>
      <c r="G203" s="21">
        <f>RegForms!AY203</f>
        <v>0</v>
      </c>
      <c r="H203" s="84">
        <f t="shared" si="10"/>
        <v>0</v>
      </c>
      <c r="I203" s="21" t="b">
        <f t="shared" si="9"/>
        <v>0</v>
      </c>
      <c r="J203" s="21">
        <f>RegForms!AZ203</f>
        <v>0</v>
      </c>
      <c r="K203">
        <f>RegForms!F203</f>
        <v>0</v>
      </c>
      <c r="L203">
        <f>RegForms!G203</f>
        <v>0</v>
      </c>
      <c r="M203">
        <f>RegForms!H203</f>
        <v>0</v>
      </c>
    </row>
    <row r="204" spans="1:13">
      <c r="A204" s="21">
        <f>RegForms!B204</f>
        <v>0</v>
      </c>
      <c r="B204" s="21"/>
      <c r="C204" s="21">
        <f>IF(OR(RegForms!P204=1,RegForms!Q204=1,RegForms!U204=1),1,0)</f>
        <v>0</v>
      </c>
      <c r="D204" s="21">
        <f>IF(OR(RegForms!P204=1,RegForms!Q204=1,RegForms!R204=1,RegForms!S204=1,RegForms!Y204=1),1,0)</f>
        <v>0</v>
      </c>
      <c r="E204" s="21">
        <f>IF(OR(RegForms!P204=1,RegForms!Q204=1,RegForms!R204=1,RegForms!S204=1,RegForms!AC204=1),1,0)</f>
        <v>0</v>
      </c>
      <c r="F204" s="21">
        <f>IF(OR(RegForms!P204=1,RegForms!Q204=1,RegForms!R204=1,RegForms!S204=1,RegForms!AG204=1),1,0)</f>
        <v>0</v>
      </c>
      <c r="G204" s="21">
        <f>RegForms!AY204</f>
        <v>0</v>
      </c>
      <c r="H204" s="84">
        <f t="shared" si="10"/>
        <v>0</v>
      </c>
      <c r="I204" s="21" t="b">
        <f t="shared" ref="I204:I210" si="11">OR(C204,D204,E204,F204)</f>
        <v>0</v>
      </c>
      <c r="J204" s="21">
        <f>RegForms!AZ204</f>
        <v>0</v>
      </c>
      <c r="K204">
        <f>RegForms!F204</f>
        <v>0</v>
      </c>
      <c r="L204">
        <f>RegForms!G204</f>
        <v>0</v>
      </c>
      <c r="M204">
        <f>RegForms!H204</f>
        <v>0</v>
      </c>
    </row>
    <row r="205" spans="1:13">
      <c r="A205" s="21">
        <f>RegForms!B205</f>
        <v>0</v>
      </c>
      <c r="B205" s="21"/>
      <c r="C205" s="21">
        <f>IF(OR(RegForms!P205=1,RegForms!Q205=1,RegForms!U205=1),1,0)</f>
        <v>0</v>
      </c>
      <c r="D205" s="21">
        <f>IF(OR(RegForms!P205=1,RegForms!Q205=1,RegForms!R205=1,RegForms!S205=1,RegForms!Y205=1),1,0)</f>
        <v>0</v>
      </c>
      <c r="E205" s="21">
        <f>IF(OR(RegForms!P205=1,RegForms!Q205=1,RegForms!R205=1,RegForms!S205=1,RegForms!AC205=1),1,0)</f>
        <v>0</v>
      </c>
      <c r="F205" s="21">
        <f>IF(OR(RegForms!P205=1,RegForms!Q205=1,RegForms!R205=1,RegForms!S205=1,RegForms!AG205=1),1,0)</f>
        <v>0</v>
      </c>
      <c r="G205" s="21">
        <f>RegForms!AY205</f>
        <v>0</v>
      </c>
      <c r="H205" s="84">
        <f t="shared" si="10"/>
        <v>0</v>
      </c>
      <c r="I205" s="21" t="b">
        <f t="shared" si="11"/>
        <v>0</v>
      </c>
      <c r="J205" s="21">
        <f>RegForms!AZ205</f>
        <v>0</v>
      </c>
      <c r="K205">
        <f>RegForms!F205</f>
        <v>0</v>
      </c>
      <c r="L205">
        <f>RegForms!G205</f>
        <v>0</v>
      </c>
      <c r="M205">
        <f>RegForms!H205</f>
        <v>0</v>
      </c>
    </row>
    <row r="206" spans="1:13">
      <c r="A206" s="21">
        <f>RegForms!B206</f>
        <v>0</v>
      </c>
      <c r="B206" s="21"/>
      <c r="C206" s="21">
        <f>IF(OR(RegForms!P206=1,RegForms!Q206=1,RegForms!U206=1),1,0)</f>
        <v>0</v>
      </c>
      <c r="D206" s="21">
        <f>IF(OR(RegForms!P206=1,RegForms!Q206=1,RegForms!R206=1,RegForms!S206=1,RegForms!Y206=1),1,0)</f>
        <v>0</v>
      </c>
      <c r="E206" s="21">
        <f>IF(OR(RegForms!P206=1,RegForms!Q206=1,RegForms!R206=1,RegForms!S206=1,RegForms!AC206=1),1,0)</f>
        <v>0</v>
      </c>
      <c r="F206" s="21">
        <f>IF(OR(RegForms!P206=1,RegForms!Q206=1,RegForms!R206=1,RegForms!S206=1,RegForms!AG206=1),1,0)</f>
        <v>0</v>
      </c>
      <c r="G206" s="21">
        <f>RegForms!AY206</f>
        <v>0</v>
      </c>
      <c r="H206" s="84">
        <f t="shared" si="10"/>
        <v>0</v>
      </c>
      <c r="I206" s="21" t="b">
        <f t="shared" si="11"/>
        <v>0</v>
      </c>
      <c r="J206" s="21">
        <f>RegForms!AZ206</f>
        <v>0</v>
      </c>
      <c r="K206">
        <f>RegForms!F206</f>
        <v>0</v>
      </c>
      <c r="L206">
        <f>RegForms!G206</f>
        <v>0</v>
      </c>
      <c r="M206">
        <f>RegForms!H206</f>
        <v>0</v>
      </c>
    </row>
    <row r="207" spans="1:13">
      <c r="A207" s="21">
        <f>RegForms!B207</f>
        <v>0</v>
      </c>
      <c r="B207" s="21"/>
      <c r="C207" s="21">
        <f>IF(OR(RegForms!P207=1,RegForms!Q207=1,RegForms!U207=1),1,0)</f>
        <v>0</v>
      </c>
      <c r="D207" s="21">
        <f>IF(OR(RegForms!P207=1,RegForms!Q207=1,RegForms!R207=1,RegForms!S207=1,RegForms!Y207=1),1,0)</f>
        <v>0</v>
      </c>
      <c r="E207" s="21">
        <f>IF(OR(RegForms!P207=1,RegForms!Q207=1,RegForms!R207=1,RegForms!S207=1,RegForms!AC207=1),1,0)</f>
        <v>0</v>
      </c>
      <c r="F207" s="21">
        <f>IF(OR(RegForms!P207=1,RegForms!Q207=1,RegForms!R207=1,RegForms!S207=1,RegForms!AG207=1),1,0)</f>
        <v>0</v>
      </c>
      <c r="G207" s="21">
        <f>RegForms!AY207</f>
        <v>0</v>
      </c>
      <c r="H207" s="84">
        <f t="shared" si="10"/>
        <v>0</v>
      </c>
      <c r="I207" s="21" t="b">
        <f t="shared" si="11"/>
        <v>0</v>
      </c>
      <c r="J207" s="21">
        <f>RegForms!AZ207</f>
        <v>0</v>
      </c>
      <c r="K207">
        <f>RegForms!F207</f>
        <v>0</v>
      </c>
      <c r="L207">
        <f>RegForms!G207</f>
        <v>0</v>
      </c>
      <c r="M207">
        <f>RegForms!H207</f>
        <v>0</v>
      </c>
    </row>
    <row r="208" spans="1:13">
      <c r="A208" s="21">
        <f>RegForms!B208</f>
        <v>0</v>
      </c>
      <c r="B208" s="21"/>
      <c r="C208" s="21">
        <f>IF(OR(RegForms!P208=1,RegForms!Q208=1,RegForms!U208=1),1,0)</f>
        <v>0</v>
      </c>
      <c r="D208" s="21">
        <f>IF(OR(RegForms!P208=1,RegForms!Q208=1,RegForms!R208=1,RegForms!S208=1,RegForms!Y208=1),1,0)</f>
        <v>0</v>
      </c>
      <c r="E208" s="21">
        <f>IF(OR(RegForms!P208=1,RegForms!Q208=1,RegForms!R208=1,RegForms!S208=1,RegForms!AC208=1),1,0)</f>
        <v>0</v>
      </c>
      <c r="F208" s="21">
        <f>IF(OR(RegForms!P208=1,RegForms!Q208=1,RegForms!R208=1,RegForms!S208=1,RegForms!AG208=1),1,0)</f>
        <v>0</v>
      </c>
      <c r="G208" s="21">
        <f>RegForms!AY208</f>
        <v>0</v>
      </c>
      <c r="H208" s="84">
        <f t="shared" si="10"/>
        <v>0</v>
      </c>
      <c r="I208" s="21" t="b">
        <f t="shared" si="11"/>
        <v>0</v>
      </c>
      <c r="J208" s="21">
        <f>RegForms!AZ208</f>
        <v>0</v>
      </c>
      <c r="K208">
        <f>RegForms!F208</f>
        <v>0</v>
      </c>
      <c r="L208">
        <f>RegForms!G208</f>
        <v>0</v>
      </c>
      <c r="M208">
        <f>RegForms!H208</f>
        <v>0</v>
      </c>
    </row>
    <row r="209" spans="1:13">
      <c r="A209" s="21">
        <f>RegForms!B209</f>
        <v>0</v>
      </c>
      <c r="B209" s="21"/>
      <c r="C209" s="21">
        <f>IF(OR(RegForms!P209=1,RegForms!Q209=1,RegForms!U209=1),1,0)</f>
        <v>0</v>
      </c>
      <c r="D209" s="21">
        <f>IF(OR(RegForms!P209=1,RegForms!Q209=1,RegForms!R209=1,RegForms!S209=1,RegForms!Y209=1),1,0)</f>
        <v>0</v>
      </c>
      <c r="E209" s="21">
        <f>IF(OR(RegForms!P209=1,RegForms!Q209=1,RegForms!R209=1,RegForms!S209=1,RegForms!AC209=1),1,0)</f>
        <v>0</v>
      </c>
      <c r="F209" s="21">
        <f>IF(OR(RegForms!P209=1,RegForms!Q209=1,RegForms!R209=1,RegForms!S209=1,RegForms!AG209=1),1,0)</f>
        <v>0</v>
      </c>
      <c r="G209" s="21">
        <f>RegForms!AY209</f>
        <v>0</v>
      </c>
      <c r="H209" s="84">
        <f t="shared" si="10"/>
        <v>0</v>
      </c>
      <c r="I209" s="21" t="b">
        <f t="shared" si="11"/>
        <v>0</v>
      </c>
      <c r="J209" s="21">
        <f>RegForms!AZ209</f>
        <v>0</v>
      </c>
      <c r="K209">
        <f>RegForms!F209</f>
        <v>0</v>
      </c>
      <c r="L209">
        <f>RegForms!G209</f>
        <v>0</v>
      </c>
      <c r="M209">
        <f>RegForms!H209</f>
        <v>0</v>
      </c>
    </row>
    <row r="210" spans="1:13">
      <c r="A210" s="21">
        <f>RegForms!B210</f>
        <v>0</v>
      </c>
      <c r="B210" s="21"/>
      <c r="C210" s="21">
        <f>IF(OR(RegForms!P210=1,RegForms!Q210=1,RegForms!U210=1),1,0)</f>
        <v>0</v>
      </c>
      <c r="D210" s="21">
        <f>IF(OR(RegForms!P210=1,RegForms!Q210=1,RegForms!R210=1,RegForms!S210=1,RegForms!Y210=1),1,0)</f>
        <v>0</v>
      </c>
      <c r="E210" s="21">
        <f>IF(OR(RegForms!P210=1,RegForms!Q210=1,RegForms!R210=1,RegForms!S210=1,RegForms!AC210=1),1,0)</f>
        <v>0</v>
      </c>
      <c r="F210" s="21">
        <f>IF(OR(RegForms!P210=1,RegForms!Q210=1,RegForms!R210=1,RegForms!S210=1,RegForms!AG210=1),1,0)</f>
        <v>0</v>
      </c>
      <c r="G210" s="21">
        <f>RegForms!AY210</f>
        <v>0</v>
      </c>
      <c r="H210" s="84">
        <f t="shared" si="10"/>
        <v>0</v>
      </c>
      <c r="I210" s="21" t="b">
        <f t="shared" si="11"/>
        <v>0</v>
      </c>
      <c r="J210" s="21">
        <f>RegForms!AZ210</f>
        <v>0</v>
      </c>
      <c r="K210">
        <f>RegForms!F210</f>
        <v>0</v>
      </c>
      <c r="L210">
        <f>RegForms!G210</f>
        <v>0</v>
      </c>
      <c r="M210">
        <f>RegForms!H210</f>
        <v>0</v>
      </c>
    </row>
    <row r="211" spans="1:13">
      <c r="A211" s="21"/>
      <c r="B211" s="21"/>
      <c r="C211" s="21"/>
      <c r="D211" s="21"/>
      <c r="E211" s="21"/>
      <c r="F211" s="21"/>
      <c r="G211" s="21"/>
      <c r="H211" s="21"/>
      <c r="I211" s="21"/>
      <c r="J211" s="21">
        <f>RegForms!AZ211</f>
        <v>0</v>
      </c>
      <c r="K211"/>
    </row>
    <row r="212" spans="1:13">
      <c r="A212" s="21"/>
      <c r="B212" s="21"/>
      <c r="C212" s="21"/>
      <c r="D212" s="21"/>
      <c r="E212" s="21"/>
      <c r="F212" s="21"/>
      <c r="G212" s="21"/>
      <c r="H212" s="21"/>
      <c r="I212" s="21"/>
      <c r="J212" s="21">
        <f>RegForms!AZ212</f>
        <v>0</v>
      </c>
      <c r="K212"/>
    </row>
    <row r="213" spans="1:13">
      <c r="A213" s="21"/>
      <c r="B213" s="21"/>
      <c r="C213" s="21"/>
      <c r="D213" s="21"/>
      <c r="E213" s="21"/>
      <c r="F213" s="21"/>
      <c r="G213" s="21"/>
      <c r="H213" s="21"/>
      <c r="I213" s="21"/>
      <c r="J213" s="21">
        <f>RegForms!AZ213</f>
        <v>0</v>
      </c>
      <c r="K213"/>
    </row>
    <row r="214" spans="1:13">
      <c r="A214" s="21"/>
      <c r="B214" s="21"/>
      <c r="C214" s="21"/>
      <c r="D214" s="21"/>
      <c r="E214" s="21"/>
      <c r="F214" s="21"/>
      <c r="G214" s="21"/>
      <c r="H214" s="21"/>
      <c r="I214" s="21"/>
      <c r="J214" s="21">
        <f>RegForms!AZ214</f>
        <v>0</v>
      </c>
      <c r="K214"/>
    </row>
    <row r="215" spans="1:13">
      <c r="A215" s="21"/>
      <c r="B215" s="21"/>
      <c r="C215" s="21"/>
      <c r="D215" s="21"/>
      <c r="E215" s="21"/>
      <c r="F215" s="21"/>
      <c r="G215" s="21"/>
      <c r="H215" s="21"/>
      <c r="I215" s="21"/>
      <c r="J215" s="21">
        <f>RegForms!AZ215</f>
        <v>0</v>
      </c>
      <c r="K215"/>
    </row>
    <row r="216" spans="1:13">
      <c r="A216" s="21"/>
      <c r="B216" s="21"/>
      <c r="C216" s="21"/>
      <c r="D216" s="21"/>
      <c r="E216" s="21"/>
      <c r="F216" s="21"/>
      <c r="G216" s="21"/>
      <c r="H216" s="21"/>
      <c r="I216" s="21"/>
      <c r="J216" s="21">
        <f>RegForms!AZ216</f>
        <v>0</v>
      </c>
      <c r="K216"/>
    </row>
  </sheetData>
  <autoFilter ref="A10:I216">
    <filterColumn colId="6"/>
    <filterColumn colId="8"/>
  </autoFilter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 filterMode="1"/>
  <dimension ref="A1:E216"/>
  <sheetViews>
    <sheetView workbookViewId="0"/>
  </sheetViews>
  <sheetFormatPr defaultRowHeight="15"/>
  <cols>
    <col min="1" max="1" width="16.7109375" customWidth="1"/>
    <col min="3" max="3" width="40.7109375" style="109" customWidth="1"/>
    <col min="5" max="5" width="28.42578125" customWidth="1"/>
  </cols>
  <sheetData>
    <row r="1" spans="1:5" ht="21">
      <c r="A1" s="3" t="s">
        <v>652</v>
      </c>
    </row>
    <row r="3" spans="1:5">
      <c r="A3" s="8"/>
      <c r="B3" s="8"/>
      <c r="C3" s="110"/>
      <c r="D3" s="8"/>
    </row>
    <row r="4" spans="1:5">
      <c r="A4" s="8"/>
      <c r="B4" s="8"/>
      <c r="C4" s="110"/>
      <c r="D4" s="8"/>
    </row>
    <row r="5" spans="1:5">
      <c r="A5" s="8"/>
      <c r="B5" s="8"/>
      <c r="C5" s="110"/>
      <c r="D5" s="8"/>
    </row>
    <row r="6" spans="1:5">
      <c r="A6" s="8"/>
      <c r="B6" s="8"/>
      <c r="C6" s="110"/>
      <c r="D6" s="8"/>
    </row>
    <row r="7" spans="1:5">
      <c r="A7" s="93"/>
      <c r="B7" s="93"/>
      <c r="C7" s="111"/>
      <c r="D7" s="8"/>
    </row>
    <row r="8" spans="1:5">
      <c r="A8" s="93"/>
      <c r="B8" s="93"/>
      <c r="C8" s="111"/>
      <c r="D8" s="8"/>
    </row>
    <row r="10" spans="1:5">
      <c r="A10" t="s">
        <v>0</v>
      </c>
      <c r="B10" t="s">
        <v>653</v>
      </c>
      <c r="C10" s="109" t="s">
        <v>53</v>
      </c>
      <c r="D10" t="s">
        <v>654</v>
      </c>
    </row>
    <row r="11" spans="1:5" hidden="1">
      <c r="A11" s="21" t="str">
        <f>RegForms!B11</f>
        <v>Anne Hall</v>
      </c>
      <c r="B11" s="21">
        <f>RegForms!BA11</f>
        <v>0</v>
      </c>
      <c r="C11" s="21">
        <f>RegForms!BB11</f>
        <v>0</v>
      </c>
      <c r="D11" s="21" t="b">
        <f>OR(B11=1,NOT(C11=0))</f>
        <v>0</v>
      </c>
      <c r="E11" s="21"/>
    </row>
    <row r="12" spans="1:5" hidden="1">
      <c r="A12" s="21" t="str">
        <f>RegForms!B12</f>
        <v>Alistair Hall</v>
      </c>
      <c r="B12" s="21">
        <f>RegForms!BA12</f>
        <v>0</v>
      </c>
      <c r="C12" s="21">
        <f>RegForms!BB12</f>
        <v>0</v>
      </c>
      <c r="D12" s="21" t="b">
        <f t="shared" ref="D12:D75" si="0">OR(B12=1,NOT(C12=0))</f>
        <v>0</v>
      </c>
      <c r="E12" s="21"/>
    </row>
    <row r="13" spans="1:5" hidden="1">
      <c r="A13" s="21" t="str">
        <f>RegForms!B13</f>
        <v>Ruth Miller</v>
      </c>
      <c r="B13" s="21">
        <f>RegForms!BA13</f>
        <v>0</v>
      </c>
      <c r="C13" s="21">
        <f>RegForms!BB13</f>
        <v>0</v>
      </c>
      <c r="D13" s="21" t="b">
        <f t="shared" si="0"/>
        <v>0</v>
      </c>
      <c r="E13" s="21"/>
    </row>
    <row r="14" spans="1:5" hidden="1">
      <c r="A14" s="21" t="str">
        <f>RegForms!B14</f>
        <v>Brian Curtis</v>
      </c>
      <c r="B14" s="21">
        <f>RegForms!BA14</f>
        <v>0</v>
      </c>
      <c r="C14" s="21">
        <f>RegForms!BB14</f>
        <v>0</v>
      </c>
      <c r="D14" s="21" t="b">
        <f t="shared" si="0"/>
        <v>0</v>
      </c>
      <c r="E14" s="21"/>
    </row>
    <row r="15" spans="1:5" hidden="1">
      <c r="A15" s="21" t="str">
        <f>RegForms!B15</f>
        <v>Susan Hamel</v>
      </c>
      <c r="B15" s="21">
        <f>RegForms!BA15</f>
        <v>0</v>
      </c>
      <c r="C15" s="21">
        <f>RegForms!BB15</f>
        <v>0</v>
      </c>
      <c r="D15" s="21" t="b">
        <f t="shared" si="0"/>
        <v>0</v>
      </c>
      <c r="E15" s="21"/>
    </row>
    <row r="16" spans="1:5" ht="45">
      <c r="A16" s="21" t="str">
        <f>RegForms!B16</f>
        <v>Anne Potaka</v>
      </c>
      <c r="B16" s="21">
        <f>RegForms!BA16</f>
        <v>1</v>
      </c>
      <c r="C16" s="21" t="str">
        <f>RegForms!BB16</f>
        <v>I may need a wheelchair to get to the dining room, but not within my room or meeting room</v>
      </c>
      <c r="D16" s="21" t="b">
        <f t="shared" si="0"/>
        <v>1</v>
      </c>
      <c r="E16" s="21"/>
    </row>
    <row r="17" spans="1:5" hidden="1">
      <c r="A17" s="21" t="str">
        <f>RegForms!B17</f>
        <v>Murray Short</v>
      </c>
      <c r="B17" s="21">
        <f>RegForms!BA17</f>
        <v>0</v>
      </c>
      <c r="C17" s="21">
        <f>RegForms!BB17</f>
        <v>0</v>
      </c>
      <c r="D17" s="21" t="b">
        <f t="shared" si="0"/>
        <v>0</v>
      </c>
      <c r="E17" s="21"/>
    </row>
    <row r="18" spans="1:5" hidden="1">
      <c r="A18" s="21" t="str">
        <f>RegForms!B18</f>
        <v>Niwa Short</v>
      </c>
      <c r="B18" s="21">
        <f>RegForms!BA18</f>
        <v>0</v>
      </c>
      <c r="C18" s="21">
        <f>RegForms!BB18</f>
        <v>0</v>
      </c>
      <c r="D18" s="21" t="b">
        <f t="shared" si="0"/>
        <v>0</v>
      </c>
      <c r="E18" s="21"/>
    </row>
    <row r="19" spans="1:5" hidden="1">
      <c r="A19" s="21" t="str">
        <f>RegForms!B19</f>
        <v>Viola Palmer</v>
      </c>
      <c r="B19" s="21">
        <f>RegForms!BA19</f>
        <v>0</v>
      </c>
      <c r="C19" s="21">
        <f>RegForms!BB19</f>
        <v>0</v>
      </c>
      <c r="D19" s="21" t="b">
        <f t="shared" si="0"/>
        <v>0</v>
      </c>
      <c r="E19" s="21"/>
    </row>
    <row r="20" spans="1:5" ht="30" hidden="1">
      <c r="A20" s="21" t="str">
        <f>RegForms!B20</f>
        <v>Vincent Wijeysingha</v>
      </c>
      <c r="B20" s="21">
        <f>RegForms!BA20</f>
        <v>0</v>
      </c>
      <c r="C20" s="21">
        <f>RegForms!BB20</f>
        <v>0</v>
      </c>
      <c r="D20" s="21" t="b">
        <f t="shared" si="0"/>
        <v>0</v>
      </c>
      <c r="E20" s="21"/>
    </row>
    <row r="21" spans="1:5" hidden="1">
      <c r="A21" s="21" t="str">
        <f>RegForms!B21</f>
        <v>Jennie Searle</v>
      </c>
      <c r="B21" s="21">
        <f>RegForms!BA21</f>
        <v>0</v>
      </c>
      <c r="C21" s="21">
        <f>RegForms!BB21</f>
        <v>0</v>
      </c>
      <c r="D21" s="21" t="b">
        <f t="shared" si="0"/>
        <v>0</v>
      </c>
      <c r="E21" s="21"/>
    </row>
    <row r="22" spans="1:5">
      <c r="A22" s="21" t="str">
        <f>RegForms!B22</f>
        <v>Alan Reynolds</v>
      </c>
      <c r="B22" s="21">
        <f>RegForms!BA22</f>
        <v>1</v>
      </c>
      <c r="C22" s="21">
        <f>RegForms!BB22</f>
        <v>0</v>
      </c>
      <c r="D22" s="21" t="b">
        <f t="shared" si="0"/>
        <v>1</v>
      </c>
      <c r="E22" s="21"/>
    </row>
    <row r="23" spans="1:5">
      <c r="A23" s="21" t="str">
        <f>RegForms!B23</f>
        <v>Sue Reynolds</v>
      </c>
      <c r="B23" s="21">
        <f>RegForms!BA23</f>
        <v>1</v>
      </c>
      <c r="C23" s="21">
        <f>RegForms!BB23</f>
        <v>0</v>
      </c>
      <c r="D23" s="21" t="b">
        <f t="shared" si="0"/>
        <v>1</v>
      </c>
      <c r="E23" s="21"/>
    </row>
    <row r="24" spans="1:5" hidden="1">
      <c r="A24" s="21" t="str">
        <f>RegForms!B24</f>
        <v>Lesley Young</v>
      </c>
      <c r="B24" s="21">
        <f>RegForms!BA24</f>
        <v>0</v>
      </c>
      <c r="C24" s="21">
        <f>RegForms!BB24</f>
        <v>0</v>
      </c>
      <c r="D24" s="21" t="b">
        <f t="shared" si="0"/>
        <v>0</v>
      </c>
      <c r="E24" s="21"/>
    </row>
    <row r="25" spans="1:5" ht="30" hidden="1">
      <c r="A25" s="21" t="str">
        <f>RegForms!B25</f>
        <v>Alan Greenslade-Hibbert</v>
      </c>
      <c r="B25" s="21">
        <f>RegForms!BA25</f>
        <v>0</v>
      </c>
      <c r="C25" s="21">
        <f>RegForms!BB25</f>
        <v>0</v>
      </c>
      <c r="D25" s="21" t="b">
        <f t="shared" si="0"/>
        <v>0</v>
      </c>
      <c r="E25" s="21"/>
    </row>
    <row r="26" spans="1:5" hidden="1">
      <c r="A26" s="21" t="str">
        <f>RegForms!B26</f>
        <v>Claire Gregory</v>
      </c>
      <c r="B26" s="21">
        <f>RegForms!BA26</f>
        <v>0</v>
      </c>
      <c r="C26" s="21">
        <f>RegForms!BB26</f>
        <v>0</v>
      </c>
      <c r="D26" s="21" t="b">
        <f t="shared" si="0"/>
        <v>0</v>
      </c>
      <c r="E26" s="21"/>
    </row>
    <row r="27" spans="1:5" hidden="1">
      <c r="A27" s="21" t="str">
        <f>RegForms!B27</f>
        <v>Linley Gregory</v>
      </c>
      <c r="B27" s="21">
        <f>RegForms!BA27</f>
        <v>0</v>
      </c>
      <c r="C27" s="21">
        <f>RegForms!BB27</f>
        <v>0</v>
      </c>
      <c r="D27" s="21" t="b">
        <f t="shared" si="0"/>
        <v>0</v>
      </c>
      <c r="E27" s="21"/>
    </row>
    <row r="28" spans="1:5" hidden="1">
      <c r="A28" s="21" t="str">
        <f>RegForms!B28</f>
        <v>Susan Patrick</v>
      </c>
      <c r="B28" s="21">
        <f>RegForms!BA28</f>
        <v>0</v>
      </c>
      <c r="C28" s="21">
        <f>RegForms!BB28</f>
        <v>0</v>
      </c>
      <c r="D28" s="21" t="b">
        <f t="shared" si="0"/>
        <v>0</v>
      </c>
      <c r="E28" s="21"/>
    </row>
    <row r="29" spans="1:5" hidden="1">
      <c r="A29" s="21" t="str">
        <f>RegForms!B29</f>
        <v>David Minifie</v>
      </c>
      <c r="B29" s="21">
        <f>RegForms!BA29</f>
        <v>0</v>
      </c>
      <c r="C29" s="21">
        <f>RegForms!BB29</f>
        <v>0</v>
      </c>
      <c r="D29" s="21" t="b">
        <f t="shared" si="0"/>
        <v>0</v>
      </c>
      <c r="E29" s="21"/>
    </row>
    <row r="30" spans="1:5" ht="30" hidden="1">
      <c r="A30" s="21" t="str">
        <f>RegForms!B30</f>
        <v>Deborah Williams</v>
      </c>
      <c r="B30" s="21">
        <f>RegForms!BA30</f>
        <v>0</v>
      </c>
      <c r="C30" s="21">
        <f>RegForms!BB30</f>
        <v>0</v>
      </c>
      <c r="D30" s="21" t="b">
        <f t="shared" si="0"/>
        <v>0</v>
      </c>
      <c r="E30" s="21"/>
    </row>
    <row r="31" spans="1:5" hidden="1">
      <c r="A31" s="21" t="str">
        <f>RegForms!B31</f>
        <v>John Schmidt</v>
      </c>
      <c r="B31" s="21">
        <f>RegForms!BA31</f>
        <v>0</v>
      </c>
      <c r="C31" s="21">
        <f>RegForms!BB31</f>
        <v>0</v>
      </c>
      <c r="D31" s="21" t="b">
        <f t="shared" si="0"/>
        <v>0</v>
      </c>
      <c r="E31" s="21"/>
    </row>
    <row r="32" spans="1:5" hidden="1">
      <c r="A32" s="21" t="str">
        <f>RegForms!B32</f>
        <v>Jan Schmidt</v>
      </c>
      <c r="B32" s="21">
        <f>RegForms!BA32</f>
        <v>0</v>
      </c>
      <c r="C32" s="21">
        <f>RegForms!BB32</f>
        <v>0</v>
      </c>
      <c r="D32" s="21" t="b">
        <f t="shared" si="0"/>
        <v>0</v>
      </c>
      <c r="E32" s="21"/>
    </row>
    <row r="33" spans="1:5" hidden="1">
      <c r="A33" s="21" t="str">
        <f>RegForms!B33</f>
        <v>Cathy Macfie</v>
      </c>
      <c r="B33" s="21">
        <f>RegForms!BA33</f>
        <v>0</v>
      </c>
      <c r="C33" s="21">
        <f>RegForms!BB33</f>
        <v>0</v>
      </c>
      <c r="D33" s="21" t="b">
        <f t="shared" si="0"/>
        <v>0</v>
      </c>
      <c r="E33" s="21"/>
    </row>
    <row r="34" spans="1:5">
      <c r="A34" s="21" t="str">
        <f>RegForms!B34</f>
        <v>Veronica Maxey</v>
      </c>
      <c r="B34" s="21">
        <f>RegForms!BA34</f>
        <v>1</v>
      </c>
      <c r="C34" s="21" t="str">
        <f>RegForms!BB34</f>
        <v>For stroller, not wheelchair</v>
      </c>
      <c r="D34" s="21" t="b">
        <f t="shared" si="0"/>
        <v>1</v>
      </c>
      <c r="E34" s="21"/>
    </row>
    <row r="35" spans="1:5" hidden="1">
      <c r="A35" s="21" t="str">
        <f>RegForms!B35</f>
        <v>Shirley Freeman</v>
      </c>
      <c r="B35" s="21">
        <f>RegForms!BA35</f>
        <v>0</v>
      </c>
      <c r="C35" s="21">
        <f>RegForms!BB35</f>
        <v>0</v>
      </c>
      <c r="D35" s="21" t="b">
        <f t="shared" si="0"/>
        <v>0</v>
      </c>
      <c r="E35" s="21"/>
    </row>
    <row r="36" spans="1:5" hidden="1">
      <c r="A36" s="21" t="str">
        <f>RegForms!B36</f>
        <v>Elizabeth Duke</v>
      </c>
      <c r="B36" s="21">
        <f>RegForms!BA36</f>
        <v>0</v>
      </c>
      <c r="C36" s="21">
        <f>RegForms!BB36</f>
        <v>0</v>
      </c>
      <c r="D36" s="21" t="b">
        <f t="shared" si="0"/>
        <v>0</v>
      </c>
      <c r="E36" s="21"/>
    </row>
    <row r="37" spans="1:5" ht="30" hidden="1">
      <c r="A37" s="21" t="str">
        <f>RegForms!B37</f>
        <v>Elizabeth Thompson</v>
      </c>
      <c r="B37" s="21">
        <f>RegForms!BA37</f>
        <v>0</v>
      </c>
      <c r="C37" s="21">
        <f>RegForms!BB37</f>
        <v>0</v>
      </c>
      <c r="D37" s="21" t="b">
        <f t="shared" si="0"/>
        <v>0</v>
      </c>
      <c r="E37" s="21"/>
    </row>
    <row r="38" spans="1:5" hidden="1">
      <c r="A38" s="21" t="str">
        <f>RegForms!B38</f>
        <v>Jude Zwanikken</v>
      </c>
      <c r="B38" s="21">
        <f>RegForms!BA38</f>
        <v>0</v>
      </c>
      <c r="C38" s="21">
        <f>RegForms!BB38</f>
        <v>0</v>
      </c>
      <c r="D38" s="21" t="b">
        <f t="shared" si="0"/>
        <v>0</v>
      </c>
      <c r="E38" s="21"/>
    </row>
    <row r="39" spans="1:5" hidden="1">
      <c r="A39" s="21" t="str">
        <f>RegForms!B39</f>
        <v>Barbara McArdle</v>
      </c>
      <c r="B39" s="21">
        <f>RegForms!BA39</f>
        <v>0</v>
      </c>
      <c r="C39" s="21">
        <f>RegForms!BB39</f>
        <v>0</v>
      </c>
      <c r="D39" s="21" t="b">
        <f t="shared" si="0"/>
        <v>0</v>
      </c>
      <c r="E39" s="21"/>
    </row>
    <row r="40" spans="1:5" hidden="1">
      <c r="A40" s="21" t="str">
        <f>RegForms!B40</f>
        <v>Ann Banks</v>
      </c>
      <c r="B40" s="21">
        <f>RegForms!BA40</f>
        <v>0</v>
      </c>
      <c r="C40" s="21">
        <f>RegForms!BB40</f>
        <v>0</v>
      </c>
      <c r="D40" s="21" t="b">
        <f t="shared" si="0"/>
        <v>0</v>
      </c>
      <c r="E40" s="21"/>
    </row>
    <row r="41" spans="1:5" hidden="1">
      <c r="A41" s="21" t="str">
        <f>RegForms!B41</f>
        <v>Val Bone</v>
      </c>
      <c r="B41" s="21">
        <f>RegForms!BA41</f>
        <v>0</v>
      </c>
      <c r="C41" s="21">
        <f>RegForms!BB41</f>
        <v>0</v>
      </c>
      <c r="D41" s="21" t="b">
        <f t="shared" si="0"/>
        <v>0</v>
      </c>
      <c r="E41" s="21"/>
    </row>
    <row r="42" spans="1:5" ht="30" hidden="1">
      <c r="A42" s="21" t="str">
        <f>RegForms!B42</f>
        <v>Marie-Joëlle Nininahazwe</v>
      </c>
      <c r="B42" s="21">
        <f>RegForms!BA42</f>
        <v>0</v>
      </c>
      <c r="C42" s="21">
        <f>RegForms!BB42</f>
        <v>0</v>
      </c>
      <c r="D42" s="21" t="b">
        <f t="shared" si="0"/>
        <v>0</v>
      </c>
      <c r="E42" s="21"/>
    </row>
    <row r="43" spans="1:5" hidden="1">
      <c r="A43" s="21" t="str">
        <f>RegForms!B43</f>
        <v>David James</v>
      </c>
      <c r="B43" s="21">
        <f>RegForms!BA43</f>
        <v>0</v>
      </c>
      <c r="C43" s="21">
        <f>RegForms!BB43</f>
        <v>0</v>
      </c>
      <c r="D43" s="21" t="b">
        <f t="shared" si="0"/>
        <v>0</v>
      </c>
      <c r="E43" s="21"/>
    </row>
    <row r="44" spans="1:5" hidden="1">
      <c r="A44" s="21" t="str">
        <f>RegForms!B44</f>
        <v>Jillian Wychel</v>
      </c>
      <c r="B44" s="21">
        <f>RegForms!BA44</f>
        <v>0</v>
      </c>
      <c r="C44" s="21">
        <f>RegForms!BB44</f>
        <v>0</v>
      </c>
      <c r="D44" s="21" t="b">
        <f t="shared" si="0"/>
        <v>0</v>
      </c>
      <c r="E44" s="21"/>
    </row>
    <row r="45" spans="1:5" hidden="1">
      <c r="A45" s="21" t="str">
        <f>RegForms!B45</f>
        <v>Mark Hodson</v>
      </c>
      <c r="B45" s="21">
        <f>RegForms!BA45</f>
        <v>0</v>
      </c>
      <c r="C45" s="21">
        <f>RegForms!BB45</f>
        <v>0</v>
      </c>
      <c r="D45" s="21" t="b">
        <f t="shared" si="0"/>
        <v>0</v>
      </c>
      <c r="E45" s="21"/>
    </row>
    <row r="46" spans="1:5" hidden="1">
      <c r="A46" s="21" t="str">
        <f>RegForms!B46</f>
        <v>Deb Gimpelson</v>
      </c>
      <c r="B46" s="21">
        <f>RegForms!BA46</f>
        <v>0</v>
      </c>
      <c r="C46" s="21">
        <f>RegForms!BB46</f>
        <v>0</v>
      </c>
      <c r="D46" s="21" t="b">
        <f t="shared" si="0"/>
        <v>0</v>
      </c>
      <c r="E46" s="21"/>
    </row>
    <row r="47" spans="1:5" hidden="1">
      <c r="A47" s="21" t="str">
        <f>RegForms!B47</f>
        <v>Anne Wicks</v>
      </c>
      <c r="B47" s="21">
        <f>RegForms!BA47</f>
        <v>0</v>
      </c>
      <c r="C47" s="21">
        <f>RegForms!BB47</f>
        <v>0</v>
      </c>
      <c r="D47" s="21" t="b">
        <f t="shared" si="0"/>
        <v>0</v>
      </c>
      <c r="E47" s="21"/>
    </row>
    <row r="48" spans="1:5" hidden="1">
      <c r="A48" s="21" t="str">
        <f>RegForms!B48</f>
        <v>Dave Wicks</v>
      </c>
      <c r="B48" s="21">
        <f>RegForms!BA48</f>
        <v>0</v>
      </c>
      <c r="C48" s="21">
        <f>RegForms!BB48</f>
        <v>0</v>
      </c>
      <c r="D48" s="21" t="b">
        <f t="shared" si="0"/>
        <v>0</v>
      </c>
      <c r="E48" s="21"/>
    </row>
    <row r="49" spans="1:5" hidden="1">
      <c r="A49" s="21" t="str">
        <f>RegForms!B49</f>
        <v>Rick Kooperberg</v>
      </c>
      <c r="B49" s="21">
        <f>RegForms!BA49</f>
        <v>0</v>
      </c>
      <c r="C49" s="21">
        <f>RegForms!BB49</f>
        <v>0</v>
      </c>
      <c r="D49" s="21" t="b">
        <f t="shared" si="0"/>
        <v>0</v>
      </c>
      <c r="E49" s="21"/>
    </row>
    <row r="50" spans="1:5" hidden="1">
      <c r="A50" s="21" t="str">
        <f>RegForms!B50</f>
        <v>Jos Rossell</v>
      </c>
      <c r="B50" s="21">
        <f>RegForms!BA50</f>
        <v>0</v>
      </c>
      <c r="C50" s="21">
        <f>RegForms!BB50</f>
        <v>0</v>
      </c>
      <c r="D50" s="21" t="b">
        <f t="shared" si="0"/>
        <v>0</v>
      </c>
      <c r="E50" s="21"/>
    </row>
    <row r="51" spans="1:5" hidden="1">
      <c r="A51" s="21" t="str">
        <f>RegForms!B51</f>
        <v>Heather Denny</v>
      </c>
      <c r="B51" s="21">
        <f>RegForms!BA51</f>
        <v>0</v>
      </c>
      <c r="C51" s="21">
        <f>RegForms!BB51</f>
        <v>0</v>
      </c>
      <c r="D51" s="21" t="b">
        <f t="shared" si="0"/>
        <v>0</v>
      </c>
      <c r="E51" s="21"/>
    </row>
    <row r="52" spans="1:5" ht="30" hidden="1">
      <c r="A52" s="21" t="str">
        <f>RegForms!B52</f>
        <v>Stephanie Du Fresne</v>
      </c>
      <c r="B52" s="21">
        <f>RegForms!BA52</f>
        <v>0</v>
      </c>
      <c r="C52" s="21">
        <f>RegForms!BB52</f>
        <v>0</v>
      </c>
      <c r="D52" s="21" t="b">
        <f t="shared" si="0"/>
        <v>0</v>
      </c>
      <c r="E52" s="21"/>
    </row>
    <row r="53" spans="1:5" hidden="1">
      <c r="A53" s="21" t="str">
        <f>RegForms!B53</f>
        <v>Ashley MacMillan</v>
      </c>
      <c r="B53" s="21">
        <f>RegForms!BA53</f>
        <v>0</v>
      </c>
      <c r="C53" s="21">
        <f>RegForms!BB53</f>
        <v>0</v>
      </c>
      <c r="D53" s="21" t="b">
        <f t="shared" si="0"/>
        <v>0</v>
      </c>
      <c r="E53" s="21"/>
    </row>
    <row r="54" spans="1:5" hidden="1">
      <c r="A54" s="21" t="str">
        <f>RegForms!B54</f>
        <v>Marion Sanson</v>
      </c>
      <c r="B54" s="21">
        <f>RegForms!BA54</f>
        <v>0</v>
      </c>
      <c r="C54" s="21">
        <f>RegForms!BB54</f>
        <v>0</v>
      </c>
      <c r="D54" s="21" t="b">
        <f t="shared" si="0"/>
        <v>0</v>
      </c>
      <c r="E54" s="21"/>
    </row>
    <row r="55" spans="1:5" hidden="1">
      <c r="A55" s="21" t="str">
        <f>RegForms!B55</f>
        <v>Mary Rose</v>
      </c>
      <c r="B55" s="21">
        <f>RegForms!BA55</f>
        <v>0</v>
      </c>
      <c r="C55" s="21">
        <f>RegForms!BB55</f>
        <v>0</v>
      </c>
      <c r="D55" s="21" t="b">
        <f t="shared" si="0"/>
        <v>0</v>
      </c>
      <c r="E55" s="21"/>
    </row>
    <row r="56" spans="1:5" hidden="1">
      <c r="A56" s="21" t="str">
        <f>RegForms!B56</f>
        <v>Joy Rising</v>
      </c>
      <c r="B56" s="21">
        <f>RegForms!BA56</f>
        <v>0</v>
      </c>
      <c r="C56" s="21">
        <f>RegForms!BB56</f>
        <v>0</v>
      </c>
      <c r="D56" s="21" t="b">
        <f t="shared" si="0"/>
        <v>0</v>
      </c>
      <c r="E56" s="21"/>
    </row>
    <row r="57" spans="1:5" hidden="1">
      <c r="A57" s="21" t="str">
        <f>RegForms!B57</f>
        <v>Marilyn Flewitt</v>
      </c>
      <c r="B57" s="21">
        <f>RegForms!BA57</f>
        <v>0</v>
      </c>
      <c r="C57" s="21">
        <f>RegForms!BB57</f>
        <v>0</v>
      </c>
      <c r="D57" s="21" t="b">
        <f t="shared" si="0"/>
        <v>0</v>
      </c>
      <c r="E57" s="21"/>
    </row>
    <row r="58" spans="1:5" hidden="1">
      <c r="A58" s="21" t="str">
        <f>RegForms!B58</f>
        <v>Jim Flewitt</v>
      </c>
      <c r="B58" s="21">
        <f>RegForms!BA58</f>
        <v>0</v>
      </c>
      <c r="C58" s="21">
        <f>RegForms!BB58</f>
        <v>0</v>
      </c>
      <c r="D58" s="21" t="b">
        <f t="shared" si="0"/>
        <v>0</v>
      </c>
      <c r="E58" s="21"/>
    </row>
    <row r="59" spans="1:5" hidden="1">
      <c r="A59" s="21" t="str">
        <f>RegForms!B59</f>
        <v>Graham Chapman</v>
      </c>
      <c r="B59" s="21">
        <f>RegForms!BA59</f>
        <v>0</v>
      </c>
      <c r="C59" s="21">
        <f>RegForms!BB59</f>
        <v>0</v>
      </c>
      <c r="D59" s="21" t="b">
        <f t="shared" si="0"/>
        <v>0</v>
      </c>
      <c r="E59" s="21"/>
    </row>
    <row r="60" spans="1:5" hidden="1">
      <c r="A60" s="21" t="str">
        <f>RegForms!B60</f>
        <v>Liz Bridgeman</v>
      </c>
      <c r="B60" s="21">
        <f>RegForms!BA60</f>
        <v>0</v>
      </c>
      <c r="C60" s="21">
        <f>RegForms!BB60</f>
        <v>0</v>
      </c>
      <c r="D60" s="21" t="b">
        <f t="shared" si="0"/>
        <v>0</v>
      </c>
      <c r="E60" s="21"/>
    </row>
    <row r="61" spans="1:5" hidden="1">
      <c r="A61" s="21" t="str">
        <f>RegForms!B61</f>
        <v>Maria Barsema</v>
      </c>
      <c r="B61" s="21">
        <f>RegForms!BA61</f>
        <v>0</v>
      </c>
      <c r="C61" s="21">
        <f>RegForms!BB61</f>
        <v>0</v>
      </c>
      <c r="D61" s="21" t="b">
        <f t="shared" si="0"/>
        <v>0</v>
      </c>
      <c r="E61" s="21"/>
    </row>
    <row r="62" spans="1:5" hidden="1">
      <c r="A62" s="21">
        <f>RegForms!B62</f>
        <v>0</v>
      </c>
      <c r="B62" s="21">
        <f>RegForms!BA62</f>
        <v>0</v>
      </c>
      <c r="C62" s="21">
        <f>RegForms!BB62</f>
        <v>0</v>
      </c>
      <c r="D62" s="21" t="b">
        <f t="shared" si="0"/>
        <v>0</v>
      </c>
      <c r="E62" s="21"/>
    </row>
    <row r="63" spans="1:5" hidden="1">
      <c r="A63" s="21" t="str">
        <f>RegForms!B63</f>
        <v>Michael Short</v>
      </c>
      <c r="B63" s="21">
        <f>RegForms!BA63</f>
        <v>0</v>
      </c>
      <c r="C63" s="21">
        <f>RegForms!BB63</f>
        <v>0</v>
      </c>
      <c r="D63" s="21" t="b">
        <f t="shared" si="0"/>
        <v>0</v>
      </c>
      <c r="E63" s="21"/>
    </row>
    <row r="64" spans="1:5" ht="30" hidden="1">
      <c r="A64" s="21" t="str">
        <f>RegForms!B64</f>
        <v>Jan-Louise Hamblyn</v>
      </c>
      <c r="B64" s="21">
        <f>RegForms!BA64</f>
        <v>0</v>
      </c>
      <c r="C64" s="21">
        <f>RegForms!BB64</f>
        <v>0</v>
      </c>
      <c r="D64" s="21" t="b">
        <f t="shared" si="0"/>
        <v>0</v>
      </c>
      <c r="E64" s="21"/>
    </row>
    <row r="65" spans="1:5" hidden="1">
      <c r="A65" s="21" t="str">
        <f>RegForms!B65</f>
        <v>Noel Simpson</v>
      </c>
      <c r="B65" s="21">
        <f>RegForms!BA65</f>
        <v>0</v>
      </c>
      <c r="C65" s="21">
        <f>RegForms!BB65</f>
        <v>0</v>
      </c>
      <c r="D65" s="21" t="b">
        <f t="shared" si="0"/>
        <v>0</v>
      </c>
      <c r="E65" s="21"/>
    </row>
    <row r="66" spans="1:5" hidden="1">
      <c r="A66" s="21" t="str">
        <f>RegForms!B66</f>
        <v>Marvin Hubbard</v>
      </c>
      <c r="B66" s="21">
        <f>RegForms!BA66</f>
        <v>0</v>
      </c>
      <c r="C66" s="21">
        <f>RegForms!BB66</f>
        <v>0</v>
      </c>
      <c r="D66" s="21" t="b">
        <f t="shared" si="0"/>
        <v>0</v>
      </c>
      <c r="E66" s="21"/>
    </row>
    <row r="67" spans="1:5" hidden="1">
      <c r="A67" s="21" t="str">
        <f>RegForms!B67</f>
        <v>Anna Dunford</v>
      </c>
      <c r="B67" s="21">
        <f>RegForms!BA67</f>
        <v>0</v>
      </c>
      <c r="C67" s="21">
        <f>RegForms!BB67</f>
        <v>0</v>
      </c>
      <c r="D67" s="21" t="b">
        <f t="shared" si="0"/>
        <v>0</v>
      </c>
      <c r="E67" s="21"/>
    </row>
    <row r="68" spans="1:5" hidden="1">
      <c r="A68" s="21" t="str">
        <f>RegForms!B68</f>
        <v>Gray Southon</v>
      </c>
      <c r="B68" s="21">
        <f>RegForms!BA68</f>
        <v>0</v>
      </c>
      <c r="C68" s="21">
        <f>RegForms!BB68</f>
        <v>0</v>
      </c>
      <c r="D68" s="21" t="b">
        <f t="shared" si="0"/>
        <v>0</v>
      </c>
      <c r="E68" s="21"/>
    </row>
    <row r="69" spans="1:5" hidden="1">
      <c r="A69" s="21" t="str">
        <f>RegForms!B69</f>
        <v>Eileen Gundesen</v>
      </c>
      <c r="B69" s="21">
        <f>RegForms!BA69</f>
        <v>0</v>
      </c>
      <c r="C69" s="21">
        <f>RegForms!BB69</f>
        <v>0</v>
      </c>
      <c r="D69" s="21" t="b">
        <f t="shared" si="0"/>
        <v>0</v>
      </c>
      <c r="E69" s="21"/>
    </row>
    <row r="70" spans="1:5" hidden="1">
      <c r="A70" s="21" t="str">
        <f>RegForms!B70</f>
        <v>Ruth Gadgil</v>
      </c>
      <c r="B70" s="21">
        <f>RegForms!BA70</f>
        <v>0</v>
      </c>
      <c r="C70" s="21">
        <f>RegForms!BB70</f>
        <v>0</v>
      </c>
      <c r="D70" s="21" t="b">
        <f t="shared" si="0"/>
        <v>0</v>
      </c>
      <c r="E70" s="21"/>
    </row>
    <row r="71" spans="1:5">
      <c r="A71" s="21" t="str">
        <f>RegForms!B71</f>
        <v>Carril Karr</v>
      </c>
      <c r="B71" s="21">
        <f>RegForms!BA71</f>
        <v>0</v>
      </c>
      <c r="C71" s="21" t="str">
        <f>RegForms!BB71</f>
        <v>I use a walker.</v>
      </c>
      <c r="D71" s="21" t="b">
        <f t="shared" si="0"/>
        <v>1</v>
      </c>
      <c r="E71" s="21"/>
    </row>
    <row r="72" spans="1:5" hidden="1">
      <c r="A72" s="21" t="str">
        <f>RegForms!B72</f>
        <v>Cathee Glennon</v>
      </c>
      <c r="B72" s="21">
        <f>RegForms!BA72</f>
        <v>0</v>
      </c>
      <c r="C72" s="21">
        <f>RegForms!BB72</f>
        <v>0</v>
      </c>
      <c r="D72" s="21" t="b">
        <f t="shared" si="0"/>
        <v>0</v>
      </c>
      <c r="E72" s="21"/>
    </row>
    <row r="73" spans="1:5" hidden="1">
      <c r="A73" s="21" t="str">
        <f>RegForms!B73</f>
        <v>Roisin Whelan</v>
      </c>
      <c r="B73" s="21">
        <f>RegForms!BA73</f>
        <v>0</v>
      </c>
      <c r="C73" s="21">
        <f>RegForms!BB73</f>
        <v>0</v>
      </c>
      <c r="D73" s="21" t="b">
        <f t="shared" si="0"/>
        <v>0</v>
      </c>
      <c r="E73" s="21"/>
    </row>
    <row r="74" spans="1:5" ht="30" hidden="1">
      <c r="A74" s="21" t="str">
        <f>RegForms!B74</f>
        <v>Niamh Whelan-Turnbull</v>
      </c>
      <c r="B74" s="21">
        <f>RegForms!BA74</f>
        <v>0</v>
      </c>
      <c r="C74" s="21">
        <f>RegForms!BB74</f>
        <v>0</v>
      </c>
      <c r="D74" s="21" t="b">
        <f t="shared" si="0"/>
        <v>0</v>
      </c>
      <c r="E74" s="21"/>
    </row>
    <row r="75" spans="1:5" hidden="1">
      <c r="A75" s="21" t="str">
        <f>RegForms!B75</f>
        <v>Tobias Brooke</v>
      </c>
      <c r="B75" s="21">
        <f>RegForms!BA75</f>
        <v>0</v>
      </c>
      <c r="C75" s="21">
        <f>RegForms!BB75</f>
        <v>0</v>
      </c>
      <c r="D75" s="21" t="b">
        <f t="shared" si="0"/>
        <v>0</v>
      </c>
      <c r="E75" s="21"/>
    </row>
    <row r="76" spans="1:5">
      <c r="A76" s="21" t="str">
        <f>RegForms!B76</f>
        <v>Barbara Mountier</v>
      </c>
      <c r="B76" s="21">
        <f>RegForms!BA76</f>
        <v>1</v>
      </c>
      <c r="C76" s="21" t="str">
        <f>RegForms!BB76</f>
        <v>Possibly. I use a walking frame</v>
      </c>
      <c r="D76" s="21" t="b">
        <f t="shared" ref="D76:D139" si="1">OR(B76=1,NOT(C76=0))</f>
        <v>1</v>
      </c>
      <c r="E76" s="21"/>
    </row>
    <row r="77" spans="1:5" hidden="1">
      <c r="A77" s="21" t="str">
        <f>RegForms!B77</f>
        <v>Heather Nunns</v>
      </c>
      <c r="B77" s="21">
        <f>RegForms!BA77</f>
        <v>0</v>
      </c>
      <c r="C77" s="21">
        <f>RegForms!BB77</f>
        <v>0</v>
      </c>
      <c r="D77" s="21" t="b">
        <f t="shared" si="1"/>
        <v>0</v>
      </c>
      <c r="E77" s="21"/>
    </row>
    <row r="78" spans="1:5" hidden="1">
      <c r="A78" s="21" t="str">
        <f>RegForms!B78</f>
        <v>Rae Wensley</v>
      </c>
      <c r="B78" s="21">
        <f>RegForms!BA78</f>
        <v>0</v>
      </c>
      <c r="C78" s="21">
        <f>RegForms!BB78</f>
        <v>0</v>
      </c>
      <c r="D78" s="21" t="b">
        <f t="shared" si="1"/>
        <v>0</v>
      </c>
      <c r="E78" s="21"/>
    </row>
    <row r="79" spans="1:5" ht="30" hidden="1">
      <c r="A79" s="21" t="str">
        <f>RegForms!B79</f>
        <v>Patricia Macgregor</v>
      </c>
      <c r="B79" s="21">
        <f>RegForms!BA79</f>
        <v>0</v>
      </c>
      <c r="C79" s="21">
        <f>RegForms!BB79</f>
        <v>0</v>
      </c>
      <c r="D79" s="21" t="b">
        <f t="shared" si="1"/>
        <v>0</v>
      </c>
      <c r="E79" s="21"/>
    </row>
    <row r="80" spans="1:5" hidden="1">
      <c r="A80" s="21" t="str">
        <f>RegForms!B80</f>
        <v>Robin Watts</v>
      </c>
      <c r="B80" s="21">
        <f>RegForms!BA80</f>
        <v>0</v>
      </c>
      <c r="C80" s="21">
        <f>RegForms!BB80</f>
        <v>0</v>
      </c>
      <c r="D80" s="21" t="b">
        <f t="shared" si="1"/>
        <v>0</v>
      </c>
      <c r="E80" s="21"/>
    </row>
    <row r="81" spans="1:5" hidden="1">
      <c r="A81" s="21" t="str">
        <f>RegForms!B81</f>
        <v>Sue Stover</v>
      </c>
      <c r="B81" s="21">
        <f>RegForms!BA81</f>
        <v>0</v>
      </c>
      <c r="C81" s="21">
        <f>RegForms!BB81</f>
        <v>0</v>
      </c>
      <c r="D81" s="21" t="b">
        <f t="shared" si="1"/>
        <v>0</v>
      </c>
      <c r="E81" s="21"/>
    </row>
    <row r="82" spans="1:5" hidden="1">
      <c r="A82" s="21" t="str">
        <f>RegForms!B82</f>
        <v>John Michaelis</v>
      </c>
      <c r="B82" s="21">
        <f>RegForms!BA82</f>
        <v>0</v>
      </c>
      <c r="C82" s="21">
        <f>RegForms!BB82</f>
        <v>0</v>
      </c>
      <c r="D82" s="21" t="b">
        <f t="shared" si="1"/>
        <v>0</v>
      </c>
      <c r="E82" s="21"/>
    </row>
    <row r="83" spans="1:5" ht="30" hidden="1">
      <c r="A83" s="21" t="str">
        <f>RegForms!B83</f>
        <v>Meghan Stewart-Ward</v>
      </c>
      <c r="B83" s="21">
        <f>RegForms!BA83</f>
        <v>0</v>
      </c>
      <c r="C83" s="21">
        <f>RegForms!BB83</f>
        <v>0</v>
      </c>
      <c r="D83" s="21" t="b">
        <f t="shared" si="1"/>
        <v>0</v>
      </c>
      <c r="E83" s="21"/>
    </row>
    <row r="84" spans="1:5" hidden="1">
      <c r="A84" s="21" t="str">
        <f>RegForms!B84</f>
        <v>Liz Remmerswaal</v>
      </c>
      <c r="B84" s="21">
        <f>RegForms!BA84</f>
        <v>0</v>
      </c>
      <c r="C84" s="21">
        <f>RegForms!BB84</f>
        <v>0</v>
      </c>
      <c r="D84" s="21" t="b">
        <f t="shared" si="1"/>
        <v>0</v>
      </c>
      <c r="E84" s="21"/>
    </row>
    <row r="85" spans="1:5" hidden="1">
      <c r="A85" s="21" t="str">
        <f>RegForms!B85</f>
        <v>Hilda Daw</v>
      </c>
      <c r="B85" s="21">
        <f>RegForms!BA85</f>
        <v>0</v>
      </c>
      <c r="C85" s="21">
        <f>RegForms!BB85</f>
        <v>0</v>
      </c>
      <c r="D85" s="21" t="b">
        <f t="shared" si="1"/>
        <v>0</v>
      </c>
      <c r="E85" s="21"/>
    </row>
    <row r="86" spans="1:5" hidden="1">
      <c r="A86" s="21" t="str">
        <f>RegForms!B86</f>
        <v>Josie Mir</v>
      </c>
      <c r="B86" s="21">
        <f>RegForms!BA86</f>
        <v>0</v>
      </c>
      <c r="C86" s="21">
        <f>RegForms!BB86</f>
        <v>0</v>
      </c>
      <c r="D86" s="21" t="b">
        <f t="shared" si="1"/>
        <v>0</v>
      </c>
      <c r="E86" s="21"/>
    </row>
    <row r="87" spans="1:5" hidden="1">
      <c r="A87" s="21" t="str">
        <f>RegForms!B87</f>
        <v>Margaret Blakely</v>
      </c>
      <c r="B87" s="21">
        <f>RegForms!BA87</f>
        <v>0</v>
      </c>
      <c r="C87" s="21">
        <f>RegForms!BB87</f>
        <v>0</v>
      </c>
      <c r="D87" s="21" t="b">
        <f t="shared" si="1"/>
        <v>0</v>
      </c>
      <c r="E87" s="21"/>
    </row>
    <row r="88" spans="1:5" hidden="1">
      <c r="A88" s="21" t="str">
        <f>RegForms!B88</f>
        <v>Ian Stephens</v>
      </c>
      <c r="B88" s="21">
        <f>RegForms!BA88</f>
        <v>0</v>
      </c>
      <c r="C88" s="21">
        <f>RegForms!BB88</f>
        <v>0</v>
      </c>
      <c r="D88" s="21" t="b">
        <f t="shared" si="1"/>
        <v>0</v>
      </c>
      <c r="E88" s="21"/>
    </row>
    <row r="89" spans="1:5" hidden="1">
      <c r="A89" s="21" t="str">
        <f>RegForms!B89</f>
        <v>Allan Harvey</v>
      </c>
      <c r="B89" s="21">
        <f>RegForms!BA89</f>
        <v>0</v>
      </c>
      <c r="C89" s="21">
        <f>RegForms!BB89</f>
        <v>0</v>
      </c>
      <c r="D89" s="21" t="b">
        <f t="shared" si="1"/>
        <v>0</v>
      </c>
      <c r="E89" s="21"/>
    </row>
    <row r="90" spans="1:5" ht="30" hidden="1">
      <c r="A90" s="21" t="str">
        <f>RegForms!B90</f>
        <v>Saskia Schuitemaker</v>
      </c>
      <c r="B90" s="21">
        <f>RegForms!BA90</f>
        <v>0</v>
      </c>
      <c r="C90" s="21">
        <f>RegForms!BB90</f>
        <v>0</v>
      </c>
      <c r="D90" s="21" t="b">
        <f t="shared" si="1"/>
        <v>0</v>
      </c>
      <c r="E90" s="21"/>
    </row>
    <row r="91" spans="1:5" ht="30" hidden="1">
      <c r="A91" s="21" t="str">
        <f>RegForms!B91</f>
        <v>Andrew Weatherley</v>
      </c>
      <c r="B91" s="21">
        <f>RegForms!BA91</f>
        <v>0</v>
      </c>
      <c r="C91" s="21">
        <f>RegForms!BB91</f>
        <v>0</v>
      </c>
      <c r="D91" s="21" t="b">
        <f t="shared" si="1"/>
        <v>0</v>
      </c>
      <c r="E91" s="21"/>
    </row>
    <row r="92" spans="1:5" hidden="1">
      <c r="A92" s="21" t="str">
        <f>RegForms!B92</f>
        <v>Tony Taylor</v>
      </c>
      <c r="B92" s="21">
        <f>RegForms!BA92</f>
        <v>0</v>
      </c>
      <c r="C92" s="21">
        <f>RegForms!BB92</f>
        <v>0</v>
      </c>
      <c r="D92" s="21" t="b">
        <f t="shared" si="1"/>
        <v>0</v>
      </c>
      <c r="E92" s="21"/>
    </row>
    <row r="93" spans="1:5" hidden="1">
      <c r="A93" s="21" t="str">
        <f>RegForms!B93</f>
        <v>Alison Downer</v>
      </c>
      <c r="B93" s="21">
        <f>RegForms!BA93</f>
        <v>0</v>
      </c>
      <c r="C93" s="21">
        <f>RegForms!BB93</f>
        <v>0</v>
      </c>
      <c r="D93" s="21" t="b">
        <f t="shared" si="1"/>
        <v>0</v>
      </c>
      <c r="E93" s="21"/>
    </row>
    <row r="94" spans="1:5" ht="30" hidden="1">
      <c r="A94" s="21" t="str">
        <f>RegForms!B94</f>
        <v>Allison Kirkegaard</v>
      </c>
      <c r="B94" s="21">
        <f>RegForms!BA94</f>
        <v>0</v>
      </c>
      <c r="C94" s="21">
        <f>RegForms!BB94</f>
        <v>0</v>
      </c>
      <c r="D94" s="21" t="b">
        <f t="shared" si="1"/>
        <v>0</v>
      </c>
      <c r="E94" s="21"/>
    </row>
    <row r="95" spans="1:5" hidden="1">
      <c r="A95" s="21" t="str">
        <f>RegForms!B95</f>
        <v>Brylin Highton</v>
      </c>
      <c r="B95" s="21">
        <f>RegForms!BA95</f>
        <v>0</v>
      </c>
      <c r="C95" s="21">
        <f>RegForms!BB95</f>
        <v>0</v>
      </c>
      <c r="D95" s="21" t="b">
        <f t="shared" si="1"/>
        <v>0</v>
      </c>
      <c r="E95" s="21"/>
    </row>
    <row r="96" spans="1:5" hidden="1">
      <c r="A96" s="21" t="str">
        <f>RegForms!B96</f>
        <v>John Highton</v>
      </c>
      <c r="B96" s="21">
        <f>RegForms!BA96</f>
        <v>0</v>
      </c>
      <c r="C96" s="21">
        <f>RegForms!BB96</f>
        <v>0</v>
      </c>
      <c r="D96" s="21" t="b">
        <f t="shared" si="1"/>
        <v>0</v>
      </c>
      <c r="E96" s="21"/>
    </row>
    <row r="97" spans="1:5" hidden="1">
      <c r="A97" s="21" t="str">
        <f>RegForms!B97</f>
        <v>Simonne Wood</v>
      </c>
      <c r="B97" s="21">
        <f>RegForms!BA97</f>
        <v>0</v>
      </c>
      <c r="C97" s="21">
        <f>RegForms!BB97</f>
        <v>0</v>
      </c>
      <c r="D97" s="21" t="b">
        <f t="shared" si="1"/>
        <v>0</v>
      </c>
      <c r="E97" s="21"/>
    </row>
    <row r="98" spans="1:5" hidden="1">
      <c r="A98" s="21">
        <f>RegForms!B98</f>
        <v>0</v>
      </c>
      <c r="B98" s="21">
        <f>RegForms!BA98</f>
        <v>0</v>
      </c>
      <c r="C98" s="21">
        <f>RegForms!BB98</f>
        <v>0</v>
      </c>
      <c r="D98" s="21" t="b">
        <f t="shared" si="1"/>
        <v>0</v>
      </c>
      <c r="E98" s="21"/>
    </row>
    <row r="99" spans="1:5" hidden="1">
      <c r="A99" s="21" t="str">
        <f>RegForms!B99</f>
        <v>Anjum Rahman</v>
      </c>
      <c r="B99" s="21">
        <f>RegForms!BA99</f>
        <v>0</v>
      </c>
      <c r="C99" s="21">
        <f>RegForms!BB99</f>
        <v>0</v>
      </c>
      <c r="D99" s="21" t="b">
        <f t="shared" si="1"/>
        <v>0</v>
      </c>
      <c r="E99" s="21"/>
    </row>
    <row r="100" spans="1:5" ht="30" hidden="1">
      <c r="A100" s="21" t="str">
        <f>RegForms!B100</f>
        <v>Jonathan Fletcher</v>
      </c>
      <c r="B100" s="21">
        <f>RegForms!BA100</f>
        <v>0</v>
      </c>
      <c r="C100" s="21">
        <f>RegForms!BB100</f>
        <v>0</v>
      </c>
      <c r="D100" s="21" t="b">
        <f t="shared" si="1"/>
        <v>0</v>
      </c>
      <c r="E100" s="21"/>
    </row>
    <row r="101" spans="1:5" hidden="1">
      <c r="A101" s="21" t="str">
        <f>RegForms!B101</f>
        <v>Philippa Fletcher</v>
      </c>
      <c r="B101" s="21">
        <f>RegForms!BA101</f>
        <v>0</v>
      </c>
      <c r="C101" s="21">
        <f>RegForms!BB101</f>
        <v>0</v>
      </c>
      <c r="D101" s="21" t="b">
        <f t="shared" si="1"/>
        <v>0</v>
      </c>
      <c r="E101" s="21"/>
    </row>
    <row r="102" spans="1:5" hidden="1">
      <c r="A102" s="21" t="str">
        <f>RegForms!B102</f>
        <v>Marion Leighton</v>
      </c>
      <c r="B102" s="21">
        <f>RegForms!BA102</f>
        <v>0</v>
      </c>
      <c r="C102" s="21">
        <f>RegForms!BB102</f>
        <v>0</v>
      </c>
      <c r="D102" s="21" t="b">
        <f t="shared" si="1"/>
        <v>0</v>
      </c>
      <c r="E102" s="21"/>
    </row>
    <row r="103" spans="1:5" hidden="1">
      <c r="A103" s="21" t="str">
        <f>RegForms!B103</f>
        <v>Gary Phillips</v>
      </c>
      <c r="B103" s="21">
        <f>RegForms!BA103</f>
        <v>0</v>
      </c>
      <c r="C103" s="21">
        <f>RegForms!BB103</f>
        <v>0</v>
      </c>
      <c r="D103" s="21" t="b">
        <f t="shared" si="1"/>
        <v>0</v>
      </c>
      <c r="E103" s="21"/>
    </row>
    <row r="104" spans="1:5" hidden="1">
      <c r="A104" s="21" t="str">
        <f>RegForms!B104</f>
        <v>Brigit Howitt</v>
      </c>
      <c r="B104" s="21">
        <f>RegForms!BA104</f>
        <v>0</v>
      </c>
      <c r="C104" s="21">
        <f>RegForms!BB104</f>
        <v>0</v>
      </c>
      <c r="D104" s="21" t="b">
        <f t="shared" si="1"/>
        <v>0</v>
      </c>
      <c r="E104" s="21"/>
    </row>
    <row r="105" spans="1:5" hidden="1">
      <c r="A105" s="21" t="str">
        <f>RegForms!B105</f>
        <v>Natali Allen</v>
      </c>
      <c r="B105" s="21">
        <f>RegForms!BA105</f>
        <v>0</v>
      </c>
      <c r="C105" s="21">
        <f>RegForms!BB105</f>
        <v>0</v>
      </c>
      <c r="D105" s="21" t="b">
        <f t="shared" si="1"/>
        <v>0</v>
      </c>
      <c r="E105" s="21"/>
    </row>
    <row r="106" spans="1:5" hidden="1">
      <c r="A106" s="21" t="str">
        <f>RegForms!B106</f>
        <v>Orlanda Endicott</v>
      </c>
      <c r="B106" s="21">
        <f>RegForms!BA106</f>
        <v>0</v>
      </c>
      <c r="C106" s="21">
        <f>RegForms!BB106</f>
        <v>0</v>
      </c>
      <c r="D106" s="21" t="b">
        <f t="shared" si="1"/>
        <v>0</v>
      </c>
      <c r="E106" s="21"/>
    </row>
    <row r="107" spans="1:5" hidden="1">
      <c r="A107" s="21" t="str">
        <f>RegForms!B107</f>
        <v>Widge Rowden</v>
      </c>
      <c r="B107" s="21">
        <f>RegForms!BA107</f>
        <v>0</v>
      </c>
      <c r="C107" s="21">
        <f>RegForms!BB107</f>
        <v>0</v>
      </c>
      <c r="D107" s="21" t="b">
        <f t="shared" si="1"/>
        <v>0</v>
      </c>
      <c r="E107" s="21"/>
    </row>
    <row r="108" spans="1:5" hidden="1">
      <c r="A108" s="21" t="str">
        <f>RegForms!B108</f>
        <v>Brian McNamara</v>
      </c>
      <c r="B108" s="21">
        <f>RegForms!BA108</f>
        <v>0</v>
      </c>
      <c r="C108" s="21">
        <f>RegForms!BB108</f>
        <v>0</v>
      </c>
      <c r="D108" s="21" t="b">
        <f t="shared" si="1"/>
        <v>0</v>
      </c>
      <c r="E108" s="21"/>
    </row>
    <row r="109" spans="1:5" hidden="1">
      <c r="A109" s="21" t="str">
        <f>RegForms!B109</f>
        <v>Annabel Taylor</v>
      </c>
      <c r="B109" s="21">
        <f>RegForms!BA109</f>
        <v>0</v>
      </c>
      <c r="C109" s="21">
        <f>RegForms!BB109</f>
        <v>0</v>
      </c>
      <c r="D109" s="21" t="b">
        <f t="shared" si="1"/>
        <v>0</v>
      </c>
      <c r="E109" s="21"/>
    </row>
    <row r="110" spans="1:5" hidden="1">
      <c r="A110" s="21">
        <f>RegForms!B110</f>
        <v>0</v>
      </c>
      <c r="B110" s="21">
        <f>RegForms!BA110</f>
        <v>0</v>
      </c>
      <c r="C110" s="21">
        <f>RegForms!BB110</f>
        <v>0</v>
      </c>
      <c r="D110" s="21" t="b">
        <f t="shared" si="1"/>
        <v>0</v>
      </c>
      <c r="E110" s="21"/>
    </row>
    <row r="111" spans="1:5" hidden="1">
      <c r="A111" s="21">
        <f>RegForms!B111</f>
        <v>0</v>
      </c>
      <c r="B111" s="21">
        <f>RegForms!BA111</f>
        <v>0</v>
      </c>
      <c r="C111" s="21">
        <f>RegForms!BB111</f>
        <v>0</v>
      </c>
      <c r="D111" s="21" t="b">
        <f t="shared" si="1"/>
        <v>0</v>
      </c>
      <c r="E111" s="21"/>
    </row>
    <row r="112" spans="1:5" hidden="1">
      <c r="A112" s="21" t="str">
        <f>RegForms!B112</f>
        <v>Vicki Tohill</v>
      </c>
      <c r="B112" s="21">
        <f>RegForms!BA112</f>
        <v>0</v>
      </c>
      <c r="C112" s="21">
        <f>RegForms!BB112</f>
        <v>0</v>
      </c>
      <c r="D112" s="21" t="b">
        <f t="shared" si="1"/>
        <v>0</v>
      </c>
      <c r="E112" s="21"/>
    </row>
    <row r="113" spans="1:5" hidden="1">
      <c r="A113" s="21" t="str">
        <f>RegForms!B113</f>
        <v>Ruth Gaston</v>
      </c>
      <c r="B113" s="21">
        <f>RegForms!BA113</f>
        <v>0</v>
      </c>
      <c r="C113" s="21">
        <f>RegForms!BB113</f>
        <v>0</v>
      </c>
      <c r="D113" s="21" t="b">
        <f t="shared" si="1"/>
        <v>0</v>
      </c>
      <c r="E113" s="21"/>
    </row>
    <row r="114" spans="1:5" hidden="1">
      <c r="A114" s="21">
        <f>RegForms!B114</f>
        <v>0</v>
      </c>
      <c r="B114" s="21">
        <f>RegForms!BA114</f>
        <v>0</v>
      </c>
      <c r="C114" s="21">
        <f>RegForms!BB114</f>
        <v>0</v>
      </c>
      <c r="D114" s="21" t="b">
        <f t="shared" si="1"/>
        <v>0</v>
      </c>
      <c r="E114" s="21"/>
    </row>
    <row r="115" spans="1:5" hidden="1">
      <c r="A115" s="21">
        <f>RegForms!B115</f>
        <v>0</v>
      </c>
      <c r="B115" s="21">
        <f>RegForms!BA115</f>
        <v>0</v>
      </c>
      <c r="C115" s="21">
        <f>RegForms!BB115</f>
        <v>0</v>
      </c>
      <c r="D115" s="21" t="b">
        <f t="shared" si="1"/>
        <v>0</v>
      </c>
      <c r="E115" s="21"/>
    </row>
    <row r="116" spans="1:5" hidden="1">
      <c r="A116" s="21">
        <f>RegForms!B116</f>
        <v>0</v>
      </c>
      <c r="B116" s="21">
        <f>RegForms!BA116</f>
        <v>0</v>
      </c>
      <c r="C116" s="21">
        <f>RegForms!BB116</f>
        <v>0</v>
      </c>
      <c r="D116" s="21" t="b">
        <f t="shared" si="1"/>
        <v>0</v>
      </c>
      <c r="E116" s="21"/>
    </row>
    <row r="117" spans="1:5" hidden="1">
      <c r="A117" s="21">
        <f>RegForms!B117</f>
        <v>0</v>
      </c>
      <c r="B117" s="21">
        <f>RegForms!BA117</f>
        <v>0</v>
      </c>
      <c r="C117" s="21">
        <f>RegForms!BB117</f>
        <v>0</v>
      </c>
      <c r="D117" s="21" t="b">
        <f t="shared" si="1"/>
        <v>0</v>
      </c>
      <c r="E117" s="21"/>
    </row>
    <row r="118" spans="1:5" hidden="1">
      <c r="A118" s="21">
        <f>RegForms!B118</f>
        <v>0</v>
      </c>
      <c r="B118" s="21">
        <f>RegForms!BA118</f>
        <v>0</v>
      </c>
      <c r="C118" s="21">
        <f>RegForms!BB118</f>
        <v>0</v>
      </c>
      <c r="D118" s="21" t="b">
        <f t="shared" si="1"/>
        <v>0</v>
      </c>
      <c r="E118" s="21"/>
    </row>
    <row r="119" spans="1:5" hidden="1">
      <c r="A119" s="21">
        <f>RegForms!B119</f>
        <v>0</v>
      </c>
      <c r="B119" s="21">
        <f>RegForms!BA119</f>
        <v>0</v>
      </c>
      <c r="C119" s="21">
        <f>RegForms!BB119</f>
        <v>0</v>
      </c>
      <c r="D119" s="21" t="b">
        <f t="shared" si="1"/>
        <v>0</v>
      </c>
      <c r="E119" s="21"/>
    </row>
    <row r="120" spans="1:5" hidden="1">
      <c r="A120" s="21">
        <f>RegForms!B120</f>
        <v>0</v>
      </c>
      <c r="B120" s="21">
        <f>RegForms!BA120</f>
        <v>0</v>
      </c>
      <c r="C120" s="21">
        <f>RegForms!BB120</f>
        <v>0</v>
      </c>
      <c r="D120" s="21" t="b">
        <f t="shared" si="1"/>
        <v>0</v>
      </c>
      <c r="E120" s="21"/>
    </row>
    <row r="121" spans="1:5" hidden="1">
      <c r="A121" s="21">
        <f>RegForms!B121</f>
        <v>0</v>
      </c>
      <c r="B121" s="21">
        <f>RegForms!BA121</f>
        <v>0</v>
      </c>
      <c r="C121" s="21">
        <f>RegForms!BB121</f>
        <v>0</v>
      </c>
      <c r="D121" s="21" t="b">
        <f t="shared" si="1"/>
        <v>0</v>
      </c>
      <c r="E121" s="21"/>
    </row>
    <row r="122" spans="1:5" hidden="1">
      <c r="A122" s="21">
        <f>RegForms!B122</f>
        <v>0</v>
      </c>
      <c r="B122" s="21">
        <f>RegForms!BA122</f>
        <v>0</v>
      </c>
      <c r="C122" s="21">
        <f>RegForms!BB122</f>
        <v>0</v>
      </c>
      <c r="D122" s="21" t="b">
        <f t="shared" si="1"/>
        <v>0</v>
      </c>
      <c r="E122" s="21"/>
    </row>
    <row r="123" spans="1:5" hidden="1">
      <c r="A123" s="21">
        <f>RegForms!B123</f>
        <v>0</v>
      </c>
      <c r="B123" s="21">
        <f>RegForms!BA123</f>
        <v>0</v>
      </c>
      <c r="C123" s="21">
        <f>RegForms!BB123</f>
        <v>0</v>
      </c>
      <c r="D123" s="21" t="b">
        <f t="shared" si="1"/>
        <v>0</v>
      </c>
      <c r="E123" s="21"/>
    </row>
    <row r="124" spans="1:5" hidden="1">
      <c r="A124" s="21">
        <f>RegForms!B124</f>
        <v>0</v>
      </c>
      <c r="B124" s="21">
        <f>RegForms!BA124</f>
        <v>0</v>
      </c>
      <c r="C124" s="21">
        <f>RegForms!BB124</f>
        <v>0</v>
      </c>
      <c r="D124" s="21" t="b">
        <f t="shared" si="1"/>
        <v>0</v>
      </c>
      <c r="E124" s="21"/>
    </row>
    <row r="125" spans="1:5" hidden="1">
      <c r="A125" s="21">
        <f>RegForms!B125</f>
        <v>0</v>
      </c>
      <c r="B125" s="21">
        <f>RegForms!BA125</f>
        <v>0</v>
      </c>
      <c r="C125" s="21">
        <f>RegForms!BB125</f>
        <v>0</v>
      </c>
      <c r="D125" s="21" t="b">
        <f t="shared" si="1"/>
        <v>0</v>
      </c>
      <c r="E125" s="21"/>
    </row>
    <row r="126" spans="1:5" hidden="1">
      <c r="A126" s="21">
        <f>RegForms!B126</f>
        <v>0</v>
      </c>
      <c r="B126" s="21">
        <f>RegForms!BA126</f>
        <v>0</v>
      </c>
      <c r="C126" s="21">
        <f>RegForms!BB126</f>
        <v>0</v>
      </c>
      <c r="D126" s="21" t="b">
        <f t="shared" si="1"/>
        <v>0</v>
      </c>
      <c r="E126" s="21"/>
    </row>
    <row r="127" spans="1:5" hidden="1">
      <c r="A127" s="21">
        <f>RegForms!B127</f>
        <v>0</v>
      </c>
      <c r="B127" s="21">
        <f>RegForms!BA127</f>
        <v>0</v>
      </c>
      <c r="C127" s="21">
        <f>RegForms!BB127</f>
        <v>0</v>
      </c>
      <c r="D127" s="21" t="b">
        <f t="shared" si="1"/>
        <v>0</v>
      </c>
      <c r="E127" s="21"/>
    </row>
    <row r="128" spans="1:5" hidden="1">
      <c r="A128" s="21">
        <f>RegForms!B128</f>
        <v>0</v>
      </c>
      <c r="B128" s="21">
        <f>RegForms!BA128</f>
        <v>0</v>
      </c>
      <c r="C128" s="21">
        <f>RegForms!BB128</f>
        <v>0</v>
      </c>
      <c r="D128" s="21" t="b">
        <f t="shared" si="1"/>
        <v>0</v>
      </c>
      <c r="E128" s="21"/>
    </row>
    <row r="129" spans="1:5" hidden="1">
      <c r="A129" s="21">
        <f>RegForms!B129</f>
        <v>0</v>
      </c>
      <c r="B129" s="21">
        <f>RegForms!BA129</f>
        <v>0</v>
      </c>
      <c r="C129" s="21">
        <f>RegForms!BB129</f>
        <v>0</v>
      </c>
      <c r="D129" s="21" t="b">
        <f t="shared" si="1"/>
        <v>0</v>
      </c>
      <c r="E129" s="21"/>
    </row>
    <row r="130" spans="1:5" hidden="1">
      <c r="A130" s="21">
        <f>RegForms!B130</f>
        <v>0</v>
      </c>
      <c r="B130" s="21">
        <f>RegForms!BA130</f>
        <v>0</v>
      </c>
      <c r="C130" s="21">
        <f>RegForms!BB130</f>
        <v>0</v>
      </c>
      <c r="D130" s="21" t="b">
        <f t="shared" si="1"/>
        <v>0</v>
      </c>
      <c r="E130" s="21"/>
    </row>
    <row r="131" spans="1:5" hidden="1">
      <c r="A131" s="21">
        <f>RegForms!B131</f>
        <v>0</v>
      </c>
      <c r="B131" s="21">
        <f>RegForms!BA131</f>
        <v>0</v>
      </c>
      <c r="C131" s="21">
        <f>RegForms!BB131</f>
        <v>0</v>
      </c>
      <c r="D131" s="21" t="b">
        <f t="shared" si="1"/>
        <v>0</v>
      </c>
      <c r="E131" s="21"/>
    </row>
    <row r="132" spans="1:5" hidden="1">
      <c r="A132" s="21">
        <f>RegForms!B132</f>
        <v>0</v>
      </c>
      <c r="B132" s="21">
        <f>RegForms!BA132</f>
        <v>0</v>
      </c>
      <c r="C132" s="21">
        <f>RegForms!BB132</f>
        <v>0</v>
      </c>
      <c r="D132" s="21" t="b">
        <f t="shared" si="1"/>
        <v>0</v>
      </c>
      <c r="E132" s="21"/>
    </row>
    <row r="133" spans="1:5" hidden="1">
      <c r="A133" s="21">
        <f>RegForms!B133</f>
        <v>0</v>
      </c>
      <c r="B133" s="21">
        <f>RegForms!BA133</f>
        <v>0</v>
      </c>
      <c r="C133" s="21">
        <f>RegForms!BB133</f>
        <v>0</v>
      </c>
      <c r="D133" s="21" t="b">
        <f t="shared" si="1"/>
        <v>0</v>
      </c>
      <c r="E133" s="21"/>
    </row>
    <row r="134" spans="1:5" hidden="1">
      <c r="A134" s="21">
        <f>RegForms!B134</f>
        <v>0</v>
      </c>
      <c r="B134" s="21">
        <f>RegForms!BA134</f>
        <v>0</v>
      </c>
      <c r="C134" s="21">
        <f>RegForms!BB134</f>
        <v>0</v>
      </c>
      <c r="D134" s="21" t="b">
        <f t="shared" si="1"/>
        <v>0</v>
      </c>
      <c r="E134" s="21"/>
    </row>
    <row r="135" spans="1:5" hidden="1">
      <c r="A135" s="21">
        <f>RegForms!B135</f>
        <v>0</v>
      </c>
      <c r="B135" s="21">
        <f>RegForms!BA135</f>
        <v>0</v>
      </c>
      <c r="C135" s="21">
        <f>RegForms!BB135</f>
        <v>0</v>
      </c>
      <c r="D135" s="21" t="b">
        <f t="shared" si="1"/>
        <v>0</v>
      </c>
      <c r="E135" s="21"/>
    </row>
    <row r="136" spans="1:5" hidden="1">
      <c r="A136" s="21">
        <f>RegForms!B136</f>
        <v>0</v>
      </c>
      <c r="B136" s="21">
        <f>RegForms!BA136</f>
        <v>0</v>
      </c>
      <c r="C136" s="21">
        <f>RegForms!BB136</f>
        <v>0</v>
      </c>
      <c r="D136" s="21" t="b">
        <f t="shared" si="1"/>
        <v>0</v>
      </c>
      <c r="E136" s="21"/>
    </row>
    <row r="137" spans="1:5" hidden="1">
      <c r="A137" s="21">
        <f>RegForms!B137</f>
        <v>0</v>
      </c>
      <c r="B137" s="21">
        <f>RegForms!BA137</f>
        <v>0</v>
      </c>
      <c r="C137" s="21">
        <f>RegForms!BB137</f>
        <v>0</v>
      </c>
      <c r="D137" s="21" t="b">
        <f t="shared" si="1"/>
        <v>0</v>
      </c>
      <c r="E137" s="21"/>
    </row>
    <row r="138" spans="1:5" hidden="1">
      <c r="A138" s="21">
        <f>RegForms!B138</f>
        <v>0</v>
      </c>
      <c r="B138" s="21">
        <f>RegForms!BA138</f>
        <v>0</v>
      </c>
      <c r="C138" s="21">
        <f>RegForms!BB138</f>
        <v>0</v>
      </c>
      <c r="D138" s="21" t="b">
        <f t="shared" si="1"/>
        <v>0</v>
      </c>
      <c r="E138" s="21"/>
    </row>
    <row r="139" spans="1:5" hidden="1">
      <c r="A139" s="21">
        <f>RegForms!B139</f>
        <v>0</v>
      </c>
      <c r="B139" s="21">
        <f>RegForms!BA139</f>
        <v>0</v>
      </c>
      <c r="C139" s="21">
        <f>RegForms!BB139</f>
        <v>0</v>
      </c>
      <c r="D139" s="21" t="b">
        <f t="shared" si="1"/>
        <v>0</v>
      </c>
      <c r="E139" s="21"/>
    </row>
    <row r="140" spans="1:5" hidden="1">
      <c r="A140" s="21">
        <f>RegForms!B140</f>
        <v>0</v>
      </c>
      <c r="B140" s="21">
        <f>RegForms!BA140</f>
        <v>0</v>
      </c>
      <c r="C140" s="21">
        <f>RegForms!BB140</f>
        <v>0</v>
      </c>
      <c r="D140" s="21" t="b">
        <f t="shared" ref="D140:D203" si="2">OR(B140=1,NOT(C140=0))</f>
        <v>0</v>
      </c>
      <c r="E140" s="21"/>
    </row>
    <row r="141" spans="1:5" hidden="1">
      <c r="A141" s="21">
        <f>RegForms!B141</f>
        <v>0</v>
      </c>
      <c r="B141" s="21">
        <f>RegForms!BA141</f>
        <v>0</v>
      </c>
      <c r="C141" s="21">
        <f>RegForms!BB141</f>
        <v>0</v>
      </c>
      <c r="D141" s="21" t="b">
        <f t="shared" si="2"/>
        <v>0</v>
      </c>
      <c r="E141" s="21"/>
    </row>
    <row r="142" spans="1:5" hidden="1">
      <c r="A142" s="21">
        <f>RegForms!B142</f>
        <v>0</v>
      </c>
      <c r="B142" s="21">
        <f>RegForms!BA142</f>
        <v>0</v>
      </c>
      <c r="C142" s="21">
        <f>RegForms!BB142</f>
        <v>0</v>
      </c>
      <c r="D142" s="21" t="b">
        <f t="shared" si="2"/>
        <v>0</v>
      </c>
      <c r="E142" s="21"/>
    </row>
    <row r="143" spans="1:5" hidden="1">
      <c r="A143" s="21">
        <f>RegForms!B143</f>
        <v>0</v>
      </c>
      <c r="B143" s="21">
        <f>RegForms!BA143</f>
        <v>0</v>
      </c>
      <c r="C143" s="21">
        <f>RegForms!BB143</f>
        <v>0</v>
      </c>
      <c r="D143" s="21" t="b">
        <f t="shared" si="2"/>
        <v>0</v>
      </c>
      <c r="E143" s="21"/>
    </row>
    <row r="144" spans="1:5" hidden="1">
      <c r="A144" s="21">
        <f>RegForms!B144</f>
        <v>0</v>
      </c>
      <c r="B144" s="21">
        <f>RegForms!BA144</f>
        <v>0</v>
      </c>
      <c r="C144" s="21">
        <f>RegForms!BB144</f>
        <v>0</v>
      </c>
      <c r="D144" s="21" t="b">
        <f t="shared" si="2"/>
        <v>0</v>
      </c>
      <c r="E144" s="21"/>
    </row>
    <row r="145" spans="1:5" hidden="1">
      <c r="A145" s="21">
        <f>RegForms!B145</f>
        <v>0</v>
      </c>
      <c r="B145" s="21">
        <f>RegForms!BA145</f>
        <v>0</v>
      </c>
      <c r="C145" s="21">
        <f>RegForms!BB145</f>
        <v>0</v>
      </c>
      <c r="D145" s="21" t="b">
        <f t="shared" si="2"/>
        <v>0</v>
      </c>
      <c r="E145" s="21"/>
    </row>
    <row r="146" spans="1:5" hidden="1">
      <c r="A146" s="21">
        <f>RegForms!B146</f>
        <v>0</v>
      </c>
      <c r="B146" s="21">
        <f>RegForms!BA146</f>
        <v>0</v>
      </c>
      <c r="C146" s="21">
        <f>RegForms!BB146</f>
        <v>0</v>
      </c>
      <c r="D146" s="21" t="b">
        <f t="shared" si="2"/>
        <v>0</v>
      </c>
      <c r="E146" s="21"/>
    </row>
    <row r="147" spans="1:5" hidden="1">
      <c r="A147" s="21">
        <f>RegForms!B147</f>
        <v>0</v>
      </c>
      <c r="B147" s="21">
        <f>RegForms!BA147</f>
        <v>0</v>
      </c>
      <c r="C147" s="21">
        <f>RegForms!BB147</f>
        <v>0</v>
      </c>
      <c r="D147" s="21" t="b">
        <f t="shared" si="2"/>
        <v>0</v>
      </c>
      <c r="E147" s="21"/>
    </row>
    <row r="148" spans="1:5" hidden="1">
      <c r="A148" s="21">
        <f>RegForms!B148</f>
        <v>0</v>
      </c>
      <c r="B148" s="21">
        <f>RegForms!BA148</f>
        <v>0</v>
      </c>
      <c r="C148" s="21">
        <f>RegForms!BB148</f>
        <v>0</v>
      </c>
      <c r="D148" s="21" t="b">
        <f t="shared" si="2"/>
        <v>0</v>
      </c>
      <c r="E148" s="21"/>
    </row>
    <row r="149" spans="1:5" hidden="1">
      <c r="A149" s="21">
        <f>RegForms!B149</f>
        <v>0</v>
      </c>
      <c r="B149" s="21">
        <f>RegForms!BA149</f>
        <v>0</v>
      </c>
      <c r="C149" s="21">
        <f>RegForms!BB149</f>
        <v>0</v>
      </c>
      <c r="D149" s="21" t="b">
        <f t="shared" si="2"/>
        <v>0</v>
      </c>
      <c r="E149" s="21"/>
    </row>
    <row r="150" spans="1:5" hidden="1">
      <c r="A150" s="21">
        <f>RegForms!B150</f>
        <v>0</v>
      </c>
      <c r="B150" s="21">
        <f>RegForms!BA150</f>
        <v>0</v>
      </c>
      <c r="C150" s="21">
        <f>RegForms!BB150</f>
        <v>0</v>
      </c>
      <c r="D150" s="21" t="b">
        <f t="shared" si="2"/>
        <v>0</v>
      </c>
      <c r="E150" s="21"/>
    </row>
    <row r="151" spans="1:5" hidden="1">
      <c r="A151" s="21">
        <f>RegForms!B151</f>
        <v>0</v>
      </c>
      <c r="B151" s="21">
        <f>RegForms!BA151</f>
        <v>0</v>
      </c>
      <c r="C151" s="21">
        <f>RegForms!BB151</f>
        <v>0</v>
      </c>
      <c r="D151" s="21" t="b">
        <f t="shared" si="2"/>
        <v>0</v>
      </c>
      <c r="E151" s="21"/>
    </row>
    <row r="152" spans="1:5" hidden="1">
      <c r="A152" s="21">
        <f>RegForms!B152</f>
        <v>0</v>
      </c>
      <c r="B152" s="21">
        <f>RegForms!BA152</f>
        <v>0</v>
      </c>
      <c r="C152" s="21">
        <f>RegForms!BB152</f>
        <v>0</v>
      </c>
      <c r="D152" s="21" t="b">
        <f t="shared" si="2"/>
        <v>0</v>
      </c>
      <c r="E152" s="21"/>
    </row>
    <row r="153" spans="1:5" hidden="1">
      <c r="A153" s="21">
        <f>RegForms!B153</f>
        <v>0</v>
      </c>
      <c r="B153" s="21">
        <f>RegForms!BA153</f>
        <v>0</v>
      </c>
      <c r="C153" s="21">
        <f>RegForms!BB153</f>
        <v>0</v>
      </c>
      <c r="D153" s="21" t="b">
        <f t="shared" si="2"/>
        <v>0</v>
      </c>
      <c r="E153" s="21"/>
    </row>
    <row r="154" spans="1:5" hidden="1">
      <c r="A154" s="21">
        <f>RegForms!B154</f>
        <v>0</v>
      </c>
      <c r="B154" s="21">
        <f>RegForms!BA154</f>
        <v>0</v>
      </c>
      <c r="C154" s="21">
        <f>RegForms!BB154</f>
        <v>0</v>
      </c>
      <c r="D154" s="21" t="b">
        <f t="shared" si="2"/>
        <v>0</v>
      </c>
      <c r="E154" s="21"/>
    </row>
    <row r="155" spans="1:5" hidden="1">
      <c r="A155" s="21">
        <f>RegForms!B155</f>
        <v>0</v>
      </c>
      <c r="B155" s="21">
        <f>RegForms!BA155</f>
        <v>0</v>
      </c>
      <c r="C155" s="21">
        <f>RegForms!BB155</f>
        <v>0</v>
      </c>
      <c r="D155" s="21" t="b">
        <f t="shared" si="2"/>
        <v>0</v>
      </c>
      <c r="E155" s="21"/>
    </row>
    <row r="156" spans="1:5" hidden="1">
      <c r="A156" s="21">
        <f>RegForms!B156</f>
        <v>0</v>
      </c>
      <c r="B156" s="21">
        <f>RegForms!BA156</f>
        <v>0</v>
      </c>
      <c r="C156" s="21">
        <f>RegForms!BB156</f>
        <v>0</v>
      </c>
      <c r="D156" s="21" t="b">
        <f t="shared" si="2"/>
        <v>0</v>
      </c>
      <c r="E156" s="21"/>
    </row>
    <row r="157" spans="1:5" hidden="1">
      <c r="A157" s="21">
        <f>RegForms!B157</f>
        <v>0</v>
      </c>
      <c r="B157" s="21">
        <f>RegForms!BA157</f>
        <v>0</v>
      </c>
      <c r="C157" s="21">
        <f>RegForms!BB157</f>
        <v>0</v>
      </c>
      <c r="D157" s="21" t="b">
        <f t="shared" si="2"/>
        <v>0</v>
      </c>
      <c r="E157" s="21"/>
    </row>
    <row r="158" spans="1:5" hidden="1">
      <c r="A158" s="21">
        <f>RegForms!B158</f>
        <v>0</v>
      </c>
      <c r="B158" s="21">
        <f>RegForms!BA158</f>
        <v>0</v>
      </c>
      <c r="C158" s="21">
        <f>RegForms!BB158</f>
        <v>0</v>
      </c>
      <c r="D158" s="21" t="b">
        <f t="shared" si="2"/>
        <v>0</v>
      </c>
      <c r="E158" s="21"/>
    </row>
    <row r="159" spans="1:5" hidden="1">
      <c r="A159" s="21">
        <f>RegForms!B159</f>
        <v>0</v>
      </c>
      <c r="B159" s="21">
        <f>RegForms!BA159</f>
        <v>0</v>
      </c>
      <c r="C159" s="21">
        <f>RegForms!BB159</f>
        <v>0</v>
      </c>
      <c r="D159" s="21" t="b">
        <f t="shared" si="2"/>
        <v>0</v>
      </c>
      <c r="E159" s="21"/>
    </row>
    <row r="160" spans="1:5" hidden="1">
      <c r="A160" s="21">
        <f>RegForms!B160</f>
        <v>0</v>
      </c>
      <c r="B160" s="21">
        <f>RegForms!BA160</f>
        <v>0</v>
      </c>
      <c r="C160" s="21">
        <f>RegForms!BB160</f>
        <v>0</v>
      </c>
      <c r="D160" s="21" t="b">
        <f t="shared" si="2"/>
        <v>0</v>
      </c>
      <c r="E160" s="21"/>
    </row>
    <row r="161" spans="1:5" hidden="1">
      <c r="A161" s="21">
        <f>RegForms!B161</f>
        <v>0</v>
      </c>
      <c r="B161" s="21">
        <f>RegForms!BA161</f>
        <v>0</v>
      </c>
      <c r="C161" s="21">
        <f>RegForms!BB161</f>
        <v>0</v>
      </c>
      <c r="D161" s="21" t="b">
        <f t="shared" si="2"/>
        <v>0</v>
      </c>
      <c r="E161" s="21"/>
    </row>
    <row r="162" spans="1:5" hidden="1">
      <c r="A162" s="21">
        <f>RegForms!B162</f>
        <v>0</v>
      </c>
      <c r="B162" s="21">
        <f>RegForms!BA162</f>
        <v>0</v>
      </c>
      <c r="C162" s="21">
        <f>RegForms!BB162</f>
        <v>0</v>
      </c>
      <c r="D162" s="21" t="b">
        <f t="shared" si="2"/>
        <v>0</v>
      </c>
      <c r="E162" s="21"/>
    </row>
    <row r="163" spans="1:5" hidden="1">
      <c r="A163" s="21">
        <f>RegForms!B163</f>
        <v>0</v>
      </c>
      <c r="B163" s="21">
        <f>RegForms!BA163</f>
        <v>0</v>
      </c>
      <c r="C163" s="21">
        <f>RegForms!BB163</f>
        <v>0</v>
      </c>
      <c r="D163" s="21" t="b">
        <f t="shared" si="2"/>
        <v>0</v>
      </c>
      <c r="E163" s="21"/>
    </row>
    <row r="164" spans="1:5" hidden="1">
      <c r="A164" s="21">
        <f>RegForms!B164</f>
        <v>0</v>
      </c>
      <c r="B164" s="21">
        <f>RegForms!BA164</f>
        <v>0</v>
      </c>
      <c r="C164" s="21">
        <f>RegForms!BB164</f>
        <v>0</v>
      </c>
      <c r="D164" s="21" t="b">
        <f t="shared" si="2"/>
        <v>0</v>
      </c>
      <c r="E164" s="21"/>
    </row>
    <row r="165" spans="1:5" hidden="1">
      <c r="A165" s="21">
        <f>RegForms!B165</f>
        <v>0</v>
      </c>
      <c r="B165" s="21">
        <f>RegForms!BA165</f>
        <v>0</v>
      </c>
      <c r="C165" s="21">
        <f>RegForms!BB165</f>
        <v>0</v>
      </c>
      <c r="D165" s="21" t="b">
        <f t="shared" si="2"/>
        <v>0</v>
      </c>
      <c r="E165" s="21"/>
    </row>
    <row r="166" spans="1:5" hidden="1">
      <c r="A166" s="21">
        <f>RegForms!B166</f>
        <v>0</v>
      </c>
      <c r="B166" s="21">
        <f>RegForms!BA166</f>
        <v>0</v>
      </c>
      <c r="C166" s="21">
        <f>RegForms!BB166</f>
        <v>0</v>
      </c>
      <c r="D166" s="21" t="b">
        <f t="shared" si="2"/>
        <v>0</v>
      </c>
      <c r="E166" s="21"/>
    </row>
    <row r="167" spans="1:5" hidden="1">
      <c r="A167" s="21">
        <f>RegForms!B167</f>
        <v>0</v>
      </c>
      <c r="B167" s="21">
        <f>RegForms!BA167</f>
        <v>0</v>
      </c>
      <c r="C167" s="21">
        <f>RegForms!BB167</f>
        <v>0</v>
      </c>
      <c r="D167" s="21" t="b">
        <f t="shared" si="2"/>
        <v>0</v>
      </c>
      <c r="E167" s="21"/>
    </row>
    <row r="168" spans="1:5" hidden="1">
      <c r="A168" s="21">
        <f>RegForms!B168</f>
        <v>0</v>
      </c>
      <c r="B168" s="21">
        <f>RegForms!BA168</f>
        <v>0</v>
      </c>
      <c r="C168" s="21">
        <f>RegForms!BB168</f>
        <v>0</v>
      </c>
      <c r="D168" s="21" t="b">
        <f t="shared" si="2"/>
        <v>0</v>
      </c>
      <c r="E168" s="21"/>
    </row>
    <row r="169" spans="1:5" hidden="1">
      <c r="A169" s="21">
        <f>RegForms!B169</f>
        <v>0</v>
      </c>
      <c r="B169" s="21">
        <f>RegForms!BA169</f>
        <v>0</v>
      </c>
      <c r="C169" s="21">
        <f>RegForms!BB169</f>
        <v>0</v>
      </c>
      <c r="D169" s="21" t="b">
        <f t="shared" si="2"/>
        <v>0</v>
      </c>
      <c r="E169" s="21"/>
    </row>
    <row r="170" spans="1:5" hidden="1">
      <c r="A170" s="21">
        <f>RegForms!B170</f>
        <v>0</v>
      </c>
      <c r="B170" s="21">
        <f>RegForms!BA170</f>
        <v>0</v>
      </c>
      <c r="C170" s="21">
        <f>RegForms!BB170</f>
        <v>0</v>
      </c>
      <c r="D170" s="21" t="b">
        <f t="shared" si="2"/>
        <v>0</v>
      </c>
      <c r="E170" s="21"/>
    </row>
    <row r="171" spans="1:5" hidden="1">
      <c r="A171" s="21">
        <f>RegForms!B171</f>
        <v>0</v>
      </c>
      <c r="B171" s="21">
        <f>RegForms!BA171</f>
        <v>0</v>
      </c>
      <c r="C171" s="21">
        <f>RegForms!BB171</f>
        <v>0</v>
      </c>
      <c r="D171" s="21" t="b">
        <f t="shared" si="2"/>
        <v>0</v>
      </c>
      <c r="E171" s="21"/>
    </row>
    <row r="172" spans="1:5" hidden="1">
      <c r="A172" s="21">
        <f>RegForms!B172</f>
        <v>0</v>
      </c>
      <c r="B172" s="21">
        <f>RegForms!BA172</f>
        <v>0</v>
      </c>
      <c r="C172" s="21">
        <f>RegForms!BB172</f>
        <v>0</v>
      </c>
      <c r="D172" s="21" t="b">
        <f t="shared" si="2"/>
        <v>0</v>
      </c>
      <c r="E172" s="21"/>
    </row>
    <row r="173" spans="1:5" hidden="1">
      <c r="A173" s="21">
        <f>RegForms!B173</f>
        <v>0</v>
      </c>
      <c r="B173" s="21">
        <f>RegForms!BA173</f>
        <v>0</v>
      </c>
      <c r="C173" s="21">
        <f>RegForms!BB173</f>
        <v>0</v>
      </c>
      <c r="D173" s="21" t="b">
        <f t="shared" si="2"/>
        <v>0</v>
      </c>
      <c r="E173" s="21"/>
    </row>
    <row r="174" spans="1:5" hidden="1">
      <c r="A174" s="21">
        <f>RegForms!B174</f>
        <v>0</v>
      </c>
      <c r="B174" s="21">
        <f>RegForms!BA174</f>
        <v>0</v>
      </c>
      <c r="C174" s="21">
        <f>RegForms!BB174</f>
        <v>0</v>
      </c>
      <c r="D174" s="21" t="b">
        <f t="shared" si="2"/>
        <v>0</v>
      </c>
      <c r="E174" s="21"/>
    </row>
    <row r="175" spans="1:5" hidden="1">
      <c r="A175" s="21">
        <f>RegForms!B175</f>
        <v>0</v>
      </c>
      <c r="B175" s="21">
        <f>RegForms!BA175</f>
        <v>0</v>
      </c>
      <c r="C175" s="21">
        <f>RegForms!BB175</f>
        <v>0</v>
      </c>
      <c r="D175" s="21" t="b">
        <f t="shared" si="2"/>
        <v>0</v>
      </c>
      <c r="E175" s="21"/>
    </row>
    <row r="176" spans="1:5" hidden="1">
      <c r="A176" s="21">
        <f>RegForms!B176</f>
        <v>0</v>
      </c>
      <c r="B176" s="21">
        <f>RegForms!BA176</f>
        <v>0</v>
      </c>
      <c r="C176" s="21">
        <f>RegForms!BB176</f>
        <v>0</v>
      </c>
      <c r="D176" s="21" t="b">
        <f t="shared" si="2"/>
        <v>0</v>
      </c>
      <c r="E176" s="21"/>
    </row>
    <row r="177" spans="1:5" hidden="1">
      <c r="A177" s="21">
        <f>RegForms!B177</f>
        <v>0</v>
      </c>
      <c r="B177" s="21">
        <f>RegForms!BA177</f>
        <v>0</v>
      </c>
      <c r="C177" s="21">
        <f>RegForms!BB177</f>
        <v>0</v>
      </c>
      <c r="D177" s="21" t="b">
        <f t="shared" si="2"/>
        <v>0</v>
      </c>
      <c r="E177" s="21"/>
    </row>
    <row r="178" spans="1:5" hidden="1">
      <c r="A178" s="21">
        <f>RegForms!B178</f>
        <v>0</v>
      </c>
      <c r="B178" s="21">
        <f>RegForms!BA178</f>
        <v>0</v>
      </c>
      <c r="C178" s="21">
        <f>RegForms!BB178</f>
        <v>0</v>
      </c>
      <c r="D178" s="21" t="b">
        <f t="shared" si="2"/>
        <v>0</v>
      </c>
      <c r="E178" s="21"/>
    </row>
    <row r="179" spans="1:5" hidden="1">
      <c r="A179" s="21">
        <f>RegForms!B179</f>
        <v>0</v>
      </c>
      <c r="B179" s="21">
        <f>RegForms!BA179</f>
        <v>0</v>
      </c>
      <c r="C179" s="21">
        <f>RegForms!BB179</f>
        <v>0</v>
      </c>
      <c r="D179" s="21" t="b">
        <f t="shared" si="2"/>
        <v>0</v>
      </c>
      <c r="E179" s="21"/>
    </row>
    <row r="180" spans="1:5" hidden="1">
      <c r="A180" s="21">
        <f>RegForms!B180</f>
        <v>0</v>
      </c>
      <c r="B180" s="21">
        <f>RegForms!BA180</f>
        <v>0</v>
      </c>
      <c r="C180" s="21">
        <f>RegForms!BB180</f>
        <v>0</v>
      </c>
      <c r="D180" s="21" t="b">
        <f t="shared" si="2"/>
        <v>0</v>
      </c>
      <c r="E180" s="21"/>
    </row>
    <row r="181" spans="1:5" hidden="1">
      <c r="A181" s="21">
        <f>RegForms!B181</f>
        <v>0</v>
      </c>
      <c r="B181" s="21">
        <f>RegForms!BA181</f>
        <v>0</v>
      </c>
      <c r="C181" s="21">
        <f>RegForms!BB181</f>
        <v>0</v>
      </c>
      <c r="D181" s="21" t="b">
        <f t="shared" si="2"/>
        <v>0</v>
      </c>
      <c r="E181" s="21"/>
    </row>
    <row r="182" spans="1:5" hidden="1">
      <c r="A182" s="21">
        <f>RegForms!B182</f>
        <v>0</v>
      </c>
      <c r="B182" s="21">
        <f>RegForms!BA182</f>
        <v>0</v>
      </c>
      <c r="C182" s="21">
        <f>RegForms!BB182</f>
        <v>0</v>
      </c>
      <c r="D182" s="21" t="b">
        <f t="shared" si="2"/>
        <v>0</v>
      </c>
      <c r="E182" s="21"/>
    </row>
    <row r="183" spans="1:5" hidden="1">
      <c r="A183" s="21">
        <f>RegForms!B183</f>
        <v>0</v>
      </c>
      <c r="B183" s="21">
        <f>RegForms!BA183</f>
        <v>0</v>
      </c>
      <c r="C183" s="21">
        <f>RegForms!BB183</f>
        <v>0</v>
      </c>
      <c r="D183" s="21" t="b">
        <f t="shared" si="2"/>
        <v>0</v>
      </c>
      <c r="E183" s="21"/>
    </row>
    <row r="184" spans="1:5" hidden="1">
      <c r="A184" s="21">
        <f>RegForms!B184</f>
        <v>0</v>
      </c>
      <c r="B184" s="21">
        <f>RegForms!BA184</f>
        <v>0</v>
      </c>
      <c r="C184" s="21">
        <f>RegForms!BB184</f>
        <v>0</v>
      </c>
      <c r="D184" s="21" t="b">
        <f t="shared" si="2"/>
        <v>0</v>
      </c>
      <c r="E184" s="21"/>
    </row>
    <row r="185" spans="1:5" hidden="1">
      <c r="A185" s="21">
        <f>RegForms!B185</f>
        <v>0</v>
      </c>
      <c r="B185" s="21">
        <f>RegForms!BA185</f>
        <v>0</v>
      </c>
      <c r="C185" s="21">
        <f>RegForms!BB185</f>
        <v>0</v>
      </c>
      <c r="D185" s="21" t="b">
        <f t="shared" si="2"/>
        <v>0</v>
      </c>
      <c r="E185" s="21"/>
    </row>
    <row r="186" spans="1:5" hidden="1">
      <c r="A186" s="21">
        <f>RegForms!B186</f>
        <v>0</v>
      </c>
      <c r="B186" s="21">
        <f>RegForms!BA186</f>
        <v>0</v>
      </c>
      <c r="C186" s="21">
        <f>RegForms!BB186</f>
        <v>0</v>
      </c>
      <c r="D186" s="21" t="b">
        <f t="shared" si="2"/>
        <v>0</v>
      </c>
      <c r="E186" s="21"/>
    </row>
    <row r="187" spans="1:5" hidden="1">
      <c r="A187" s="21">
        <f>RegForms!B187</f>
        <v>0</v>
      </c>
      <c r="B187" s="21">
        <f>RegForms!BA187</f>
        <v>0</v>
      </c>
      <c r="C187" s="21">
        <f>RegForms!BB187</f>
        <v>0</v>
      </c>
      <c r="D187" s="21" t="b">
        <f t="shared" si="2"/>
        <v>0</v>
      </c>
      <c r="E187" s="21"/>
    </row>
    <row r="188" spans="1:5" hidden="1">
      <c r="A188" s="21">
        <f>RegForms!B188</f>
        <v>0</v>
      </c>
      <c r="B188" s="21">
        <f>RegForms!BA188</f>
        <v>0</v>
      </c>
      <c r="C188" s="21">
        <f>RegForms!BB188</f>
        <v>0</v>
      </c>
      <c r="D188" s="21" t="b">
        <f t="shared" si="2"/>
        <v>0</v>
      </c>
      <c r="E188" s="21"/>
    </row>
    <row r="189" spans="1:5" hidden="1">
      <c r="A189" s="21">
        <f>RegForms!B189</f>
        <v>0</v>
      </c>
      <c r="B189" s="21">
        <f>RegForms!BA189</f>
        <v>0</v>
      </c>
      <c r="C189" s="21">
        <f>RegForms!BB189</f>
        <v>0</v>
      </c>
      <c r="D189" s="21" t="b">
        <f t="shared" si="2"/>
        <v>0</v>
      </c>
      <c r="E189" s="21"/>
    </row>
    <row r="190" spans="1:5" hidden="1">
      <c r="A190" s="21">
        <f>RegForms!B190</f>
        <v>0</v>
      </c>
      <c r="B190" s="21">
        <f>RegForms!BA190</f>
        <v>0</v>
      </c>
      <c r="C190" s="21">
        <f>RegForms!BB190</f>
        <v>0</v>
      </c>
      <c r="D190" s="21" t="b">
        <f t="shared" si="2"/>
        <v>0</v>
      </c>
      <c r="E190" s="21"/>
    </row>
    <row r="191" spans="1:5" hidden="1">
      <c r="A191" s="21">
        <f>RegForms!B191</f>
        <v>0</v>
      </c>
      <c r="B191" s="21">
        <f>RegForms!BA191</f>
        <v>0</v>
      </c>
      <c r="C191" s="21">
        <f>RegForms!BB191</f>
        <v>0</v>
      </c>
      <c r="D191" s="21" t="b">
        <f t="shared" si="2"/>
        <v>0</v>
      </c>
      <c r="E191" s="21"/>
    </row>
    <row r="192" spans="1:5" hidden="1">
      <c r="A192" s="21">
        <f>RegForms!B192</f>
        <v>0</v>
      </c>
      <c r="B192" s="21">
        <f>RegForms!BA192</f>
        <v>0</v>
      </c>
      <c r="C192" s="21">
        <f>RegForms!BB192</f>
        <v>0</v>
      </c>
      <c r="D192" s="21" t="b">
        <f t="shared" si="2"/>
        <v>0</v>
      </c>
      <c r="E192" s="21"/>
    </row>
    <row r="193" spans="1:5" hidden="1">
      <c r="A193" s="21">
        <f>RegForms!B193</f>
        <v>0</v>
      </c>
      <c r="B193" s="21">
        <f>RegForms!BA193</f>
        <v>0</v>
      </c>
      <c r="C193" s="21">
        <f>RegForms!BB193</f>
        <v>0</v>
      </c>
      <c r="D193" s="21" t="b">
        <f t="shared" si="2"/>
        <v>0</v>
      </c>
      <c r="E193" s="21"/>
    </row>
    <row r="194" spans="1:5" hidden="1">
      <c r="A194" s="21">
        <f>RegForms!B194</f>
        <v>0</v>
      </c>
      <c r="B194" s="21">
        <f>RegForms!BA194</f>
        <v>0</v>
      </c>
      <c r="C194" s="21">
        <f>RegForms!BB194</f>
        <v>0</v>
      </c>
      <c r="D194" s="21" t="b">
        <f t="shared" si="2"/>
        <v>0</v>
      </c>
      <c r="E194" s="21"/>
    </row>
    <row r="195" spans="1:5" hidden="1">
      <c r="A195" s="21">
        <f>RegForms!B195</f>
        <v>0</v>
      </c>
      <c r="B195" s="21">
        <f>RegForms!BA195</f>
        <v>0</v>
      </c>
      <c r="C195" s="21">
        <f>RegForms!BB195</f>
        <v>0</v>
      </c>
      <c r="D195" s="21" t="b">
        <f t="shared" si="2"/>
        <v>0</v>
      </c>
      <c r="E195" s="21"/>
    </row>
    <row r="196" spans="1:5" hidden="1">
      <c r="A196" s="21">
        <f>RegForms!B196</f>
        <v>0</v>
      </c>
      <c r="B196" s="21">
        <f>RegForms!BA196</f>
        <v>0</v>
      </c>
      <c r="C196" s="21">
        <f>RegForms!BB196</f>
        <v>0</v>
      </c>
      <c r="D196" s="21" t="b">
        <f t="shared" si="2"/>
        <v>0</v>
      </c>
      <c r="E196" s="21"/>
    </row>
    <row r="197" spans="1:5" hidden="1">
      <c r="A197" s="21">
        <f>RegForms!B197</f>
        <v>0</v>
      </c>
      <c r="B197" s="21">
        <f>RegForms!BA197</f>
        <v>0</v>
      </c>
      <c r="C197" s="21">
        <f>RegForms!BB197</f>
        <v>0</v>
      </c>
      <c r="D197" s="21" t="b">
        <f t="shared" si="2"/>
        <v>0</v>
      </c>
      <c r="E197" s="21"/>
    </row>
    <row r="198" spans="1:5" hidden="1">
      <c r="A198" s="21">
        <f>RegForms!B198</f>
        <v>0</v>
      </c>
      <c r="B198" s="21">
        <f>RegForms!BA198</f>
        <v>0</v>
      </c>
      <c r="C198" s="21">
        <f>RegForms!BB198</f>
        <v>0</v>
      </c>
      <c r="D198" s="21" t="b">
        <f t="shared" si="2"/>
        <v>0</v>
      </c>
      <c r="E198" s="21"/>
    </row>
    <row r="199" spans="1:5" hidden="1">
      <c r="A199" s="21">
        <f>RegForms!B199</f>
        <v>0</v>
      </c>
      <c r="B199" s="21">
        <f>RegForms!BA199</f>
        <v>0</v>
      </c>
      <c r="C199" s="21">
        <f>RegForms!BB199</f>
        <v>0</v>
      </c>
      <c r="D199" s="21" t="b">
        <f t="shared" si="2"/>
        <v>0</v>
      </c>
      <c r="E199" s="21"/>
    </row>
    <row r="200" spans="1:5" hidden="1">
      <c r="A200" s="21">
        <f>RegForms!B200</f>
        <v>0</v>
      </c>
      <c r="B200" s="21">
        <f>RegForms!BA200</f>
        <v>0</v>
      </c>
      <c r="C200" s="21">
        <f>RegForms!BB200</f>
        <v>0</v>
      </c>
      <c r="D200" s="21" t="b">
        <f t="shared" si="2"/>
        <v>0</v>
      </c>
      <c r="E200" s="21"/>
    </row>
    <row r="201" spans="1:5" hidden="1">
      <c r="A201" s="21">
        <f>RegForms!B201</f>
        <v>0</v>
      </c>
      <c r="B201" s="21">
        <f>RegForms!BA201</f>
        <v>0</v>
      </c>
      <c r="C201" s="21">
        <f>RegForms!BB201</f>
        <v>0</v>
      </c>
      <c r="D201" s="21" t="b">
        <f t="shared" si="2"/>
        <v>0</v>
      </c>
      <c r="E201" s="21"/>
    </row>
    <row r="202" spans="1:5" hidden="1">
      <c r="A202" s="21">
        <f>RegForms!B202</f>
        <v>0</v>
      </c>
      <c r="B202" s="21">
        <f>RegForms!BA202</f>
        <v>0</v>
      </c>
      <c r="C202" s="21">
        <f>RegForms!BB202</f>
        <v>0</v>
      </c>
      <c r="D202" s="21" t="b">
        <f t="shared" si="2"/>
        <v>0</v>
      </c>
      <c r="E202" s="21"/>
    </row>
    <row r="203" spans="1:5" hidden="1">
      <c r="A203" s="21">
        <f>RegForms!B203</f>
        <v>0</v>
      </c>
      <c r="B203" s="21">
        <f>RegForms!BA203</f>
        <v>0</v>
      </c>
      <c r="C203" s="21">
        <f>RegForms!BB203</f>
        <v>0</v>
      </c>
      <c r="D203" s="21" t="b">
        <f t="shared" si="2"/>
        <v>0</v>
      </c>
      <c r="E203" s="21"/>
    </row>
    <row r="204" spans="1:5" hidden="1">
      <c r="A204" s="21">
        <f>RegForms!B204</f>
        <v>0</v>
      </c>
      <c r="B204" s="21">
        <f>RegForms!BA204</f>
        <v>0</v>
      </c>
      <c r="C204" s="21">
        <f>RegForms!BB204</f>
        <v>0</v>
      </c>
      <c r="D204" s="21" t="b">
        <f t="shared" ref="D204:D210" si="3">OR(B204=1,NOT(C204=0))</f>
        <v>0</v>
      </c>
      <c r="E204" s="21"/>
    </row>
    <row r="205" spans="1:5" hidden="1">
      <c r="A205" s="21">
        <f>RegForms!B205</f>
        <v>0</v>
      </c>
      <c r="B205" s="21">
        <f>RegForms!BA205</f>
        <v>0</v>
      </c>
      <c r="C205" s="21">
        <f>RegForms!BB205</f>
        <v>0</v>
      </c>
      <c r="D205" s="21" t="b">
        <f t="shared" si="3"/>
        <v>0</v>
      </c>
      <c r="E205" s="21"/>
    </row>
    <row r="206" spans="1:5" hidden="1">
      <c r="A206" s="21">
        <f>RegForms!B206</f>
        <v>0</v>
      </c>
      <c r="B206" s="21">
        <f>RegForms!BA206</f>
        <v>0</v>
      </c>
      <c r="C206" s="21">
        <f>RegForms!BB206</f>
        <v>0</v>
      </c>
      <c r="D206" s="21" t="b">
        <f t="shared" si="3"/>
        <v>0</v>
      </c>
      <c r="E206" s="21"/>
    </row>
    <row r="207" spans="1:5" hidden="1">
      <c r="A207" s="21">
        <f>RegForms!B207</f>
        <v>0</v>
      </c>
      <c r="B207" s="21">
        <f>RegForms!BA207</f>
        <v>0</v>
      </c>
      <c r="C207" s="21">
        <f>RegForms!BB207</f>
        <v>0</v>
      </c>
      <c r="D207" s="21" t="b">
        <f t="shared" si="3"/>
        <v>0</v>
      </c>
      <c r="E207" s="21"/>
    </row>
    <row r="208" spans="1:5" hidden="1">
      <c r="A208" s="21">
        <f>RegForms!B208</f>
        <v>0</v>
      </c>
      <c r="B208" s="21">
        <f>RegForms!BA208</f>
        <v>0</v>
      </c>
      <c r="C208" s="21">
        <f>RegForms!BB208</f>
        <v>0</v>
      </c>
      <c r="D208" s="21" t="b">
        <f t="shared" si="3"/>
        <v>0</v>
      </c>
      <c r="E208" s="21"/>
    </row>
    <row r="209" spans="1:5" hidden="1">
      <c r="A209" s="21">
        <f>RegForms!B209</f>
        <v>0</v>
      </c>
      <c r="B209" s="21">
        <f>RegForms!BA209</f>
        <v>0</v>
      </c>
      <c r="C209" s="21">
        <f>RegForms!BB209</f>
        <v>0</v>
      </c>
      <c r="D209" s="21" t="b">
        <f t="shared" si="3"/>
        <v>0</v>
      </c>
      <c r="E209" s="21"/>
    </row>
    <row r="210" spans="1:5" hidden="1">
      <c r="A210" s="21">
        <f>RegForms!B210</f>
        <v>0</v>
      </c>
      <c r="B210" s="21">
        <f>RegForms!BA210</f>
        <v>0</v>
      </c>
      <c r="C210" s="21">
        <f>RegForms!BB210</f>
        <v>0</v>
      </c>
      <c r="D210" s="21" t="b">
        <f t="shared" si="3"/>
        <v>0</v>
      </c>
      <c r="E210" s="21"/>
    </row>
    <row r="211" spans="1:5" hidden="1">
      <c r="A211" s="21"/>
      <c r="B211" s="21"/>
      <c r="C211" s="21"/>
      <c r="D211" s="21"/>
      <c r="E211" s="21"/>
    </row>
    <row r="212" spans="1:5" hidden="1">
      <c r="A212" s="21"/>
      <c r="B212" s="21"/>
      <c r="C212" s="21"/>
      <c r="D212" s="21"/>
      <c r="E212" s="21"/>
    </row>
    <row r="213" spans="1:5" hidden="1">
      <c r="A213" s="21"/>
      <c r="B213" s="21"/>
      <c r="C213" s="21"/>
      <c r="D213" s="21"/>
      <c r="E213" s="21"/>
    </row>
    <row r="214" spans="1:5" hidden="1">
      <c r="A214" s="21"/>
      <c r="B214" s="21"/>
      <c r="C214" s="21"/>
      <c r="D214" s="21"/>
      <c r="E214" s="21"/>
    </row>
    <row r="215" spans="1:5" hidden="1">
      <c r="A215" s="21"/>
      <c r="B215" s="21"/>
      <c r="C215" s="21"/>
      <c r="D215" s="21"/>
      <c r="E215" s="21"/>
    </row>
    <row r="216" spans="1:5" hidden="1">
      <c r="A216" s="21"/>
      <c r="B216" s="21"/>
      <c r="C216" s="21"/>
      <c r="D216" s="21"/>
      <c r="E216" s="21"/>
    </row>
  </sheetData>
  <autoFilter ref="A10:D216">
    <filterColumn colId="3">
      <filters>
        <filter val="TRUE"/>
      </filters>
    </filterColumn>
  </autoFilter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 filterMode="1"/>
  <dimension ref="A1:J210"/>
  <sheetViews>
    <sheetView topLeftCell="C35" workbookViewId="0">
      <selection activeCell="A108" sqref="A108:J108"/>
    </sheetView>
  </sheetViews>
  <sheetFormatPr defaultRowHeight="15"/>
  <cols>
    <col min="1" max="1" width="22.42578125" style="13" customWidth="1"/>
    <col min="2" max="2" width="9.7109375" style="13" bestFit="1" customWidth="1"/>
    <col min="3" max="4" width="9.140625" style="13"/>
    <col min="5" max="5" width="11.5703125" style="113" bestFit="1" customWidth="1"/>
    <col min="6" max="6" width="50.42578125" style="21" customWidth="1"/>
    <col min="7" max="7" width="9.140625" style="13"/>
    <col min="8" max="8" width="19.140625" style="21" customWidth="1"/>
    <col min="9" max="9" width="11.85546875" style="13" customWidth="1"/>
    <col min="10" max="10" width="11.5703125" style="13" customWidth="1"/>
  </cols>
  <sheetData>
    <row r="1" spans="1:10" ht="21">
      <c r="A1" s="12" t="s">
        <v>48</v>
      </c>
    </row>
    <row r="3" spans="1:10">
      <c r="A3" s="13" t="s">
        <v>659</v>
      </c>
      <c r="B3" s="35">
        <f ca="1">TODAY()</f>
        <v>44342</v>
      </c>
    </row>
    <row r="10" spans="1:10" ht="52.5">
      <c r="A10" s="13" t="s">
        <v>0</v>
      </c>
      <c r="B10" s="6" t="s">
        <v>49</v>
      </c>
      <c r="C10" s="4" t="s">
        <v>50</v>
      </c>
      <c r="D10" s="4" t="s">
        <v>51</v>
      </c>
      <c r="E10" s="112" t="s">
        <v>52</v>
      </c>
      <c r="F10" s="1" t="s">
        <v>53</v>
      </c>
      <c r="G10" s="57" t="s">
        <v>654</v>
      </c>
      <c r="H10" s="57" t="s">
        <v>9</v>
      </c>
      <c r="I10" s="57" t="s">
        <v>657</v>
      </c>
      <c r="J10" s="57" t="s">
        <v>658</v>
      </c>
    </row>
    <row r="11" spans="1:10" ht="30" hidden="1">
      <c r="A11" s="13" t="str">
        <f>RegForms!B11</f>
        <v>Anne Hall</v>
      </c>
      <c r="B11" s="13">
        <f>RegForms!BF11</f>
        <v>0</v>
      </c>
      <c r="C11" s="13">
        <f>RegForms!BG11</f>
        <v>0</v>
      </c>
      <c r="D11" s="13">
        <f>RegForms!BH11</f>
        <v>0</v>
      </c>
      <c r="E11" s="13">
        <f>RegForms!BI11</f>
        <v>0</v>
      </c>
      <c r="F11" s="13">
        <f>RegForms!BJ11</f>
        <v>0</v>
      </c>
      <c r="G11" s="13" t="b">
        <f t="shared" ref="G11:G13" si="0">OR(B11,C11)</f>
        <v>0</v>
      </c>
      <c r="H11" s="21" t="str">
        <f>RegForms!F11</f>
        <v>ahall@inspire.net.nz</v>
      </c>
      <c r="I11" s="13" t="str">
        <f>RegForms!G11</f>
        <v>06 3571832</v>
      </c>
      <c r="J11" s="13" t="str">
        <f>RegForms!H11</f>
        <v>021 2049407</v>
      </c>
    </row>
    <row r="12" spans="1:10" ht="30" hidden="1">
      <c r="A12" s="13" t="str">
        <f>RegForms!B12</f>
        <v>Alistair Hall</v>
      </c>
      <c r="B12" s="13">
        <f>RegForms!BF12</f>
        <v>0</v>
      </c>
      <c r="C12" s="13">
        <f>RegForms!BG12</f>
        <v>0</v>
      </c>
      <c r="D12" s="13">
        <f>RegForms!BH12</f>
        <v>0</v>
      </c>
      <c r="E12" s="13">
        <f>RegForms!BI12</f>
        <v>0</v>
      </c>
      <c r="F12" s="13">
        <f>RegForms!BJ12</f>
        <v>0</v>
      </c>
      <c r="G12" s="13" t="b">
        <f t="shared" si="0"/>
        <v>0</v>
      </c>
      <c r="H12" s="21" t="str">
        <f>RegForms!F12</f>
        <v>ahall@inspire.net.nz</v>
      </c>
      <c r="I12" s="13" t="str">
        <f>RegForms!G12</f>
        <v>06 3571832</v>
      </c>
      <c r="J12" s="13" t="str">
        <f>RegForms!H12</f>
        <v>021 2049407</v>
      </c>
    </row>
    <row r="13" spans="1:10" ht="30" hidden="1">
      <c r="A13" s="13" t="str">
        <f>RegForms!B13</f>
        <v>Ruth Miller</v>
      </c>
      <c r="B13" s="13">
        <f>RegForms!BF13</f>
        <v>0</v>
      </c>
      <c r="C13" s="13">
        <f>RegForms!BG13</f>
        <v>0</v>
      </c>
      <c r="D13" s="13">
        <f>RegForms!BH13</f>
        <v>0</v>
      </c>
      <c r="E13" s="13">
        <f>RegForms!BI13</f>
        <v>0</v>
      </c>
      <c r="F13" s="13">
        <f>RegForms!BJ13</f>
        <v>0</v>
      </c>
      <c r="G13" s="13" t="b">
        <f t="shared" si="0"/>
        <v>0</v>
      </c>
      <c r="H13" s="21" t="str">
        <f>RegForms!F13</f>
        <v>nzruthmiller@gmail.com</v>
      </c>
      <c r="I13" s="13" t="str">
        <f>RegForms!G13</f>
        <v>04 4795853</v>
      </c>
      <c r="J13" s="13" t="str">
        <f>RegForms!H13</f>
        <v>022 6921957</v>
      </c>
    </row>
    <row r="14" spans="1:10" ht="30">
      <c r="A14" s="13" t="str">
        <f>RegForms!B14</f>
        <v>Brian Curtis</v>
      </c>
      <c r="B14" s="13">
        <f>RegForms!BF14</f>
        <v>1</v>
      </c>
      <c r="C14" s="13">
        <f>RegForms!BG14</f>
        <v>0</v>
      </c>
      <c r="D14" s="13" t="str">
        <f>RegForms!BH14</f>
        <v>Fri</v>
      </c>
      <c r="E14" s="113">
        <f>RegForms!BI14</f>
        <v>0</v>
      </c>
      <c r="F14" s="21" t="str">
        <f>RegForms!BJ14</f>
        <v>Train ~1:30 pm? (Flight 5348 arr Wgtn 11:30 am)</v>
      </c>
      <c r="G14" s="13" t="b">
        <f>OR(B14,C14)</f>
        <v>1</v>
      </c>
      <c r="H14" s="21" t="str">
        <f>RegForms!F14</f>
        <v>briancurtis@inet.net.nz</v>
      </c>
      <c r="I14" s="13" t="str">
        <f>RegForms!G14</f>
        <v>03 3427500</v>
      </c>
      <c r="J14" s="13">
        <f>RegForms!H14</f>
        <v>0</v>
      </c>
    </row>
    <row r="15" spans="1:10">
      <c r="A15" s="13" t="str">
        <f>RegForms!B15</f>
        <v>Susan Hamel</v>
      </c>
      <c r="B15" s="13">
        <f>RegForms!BF15</f>
        <v>1</v>
      </c>
      <c r="C15" s="13">
        <f>RegForms!BG15</f>
        <v>0</v>
      </c>
      <c r="D15" s="13" t="str">
        <f>RegForms!BH15</f>
        <v>Thu</v>
      </c>
      <c r="E15" s="113">
        <f>RegForms!BI15</f>
        <v>0.56458333333333333</v>
      </c>
      <c r="F15" s="21" t="str">
        <f>RegForms!BJ15</f>
        <v>Train</v>
      </c>
      <c r="G15" s="13" t="b">
        <f t="shared" ref="G15:G78" si="1">OR(B15,C15)</f>
        <v>1</v>
      </c>
      <c r="H15" s="21" t="str">
        <f>RegForms!F15</f>
        <v>sfh1959@gmail.com</v>
      </c>
      <c r="I15" s="13" t="str">
        <f>RegForms!G15</f>
        <v>03 4764934</v>
      </c>
      <c r="J15" s="13" t="str">
        <f>RegForms!H15</f>
        <v>022 6578303</v>
      </c>
    </row>
    <row r="16" spans="1:10" ht="30" hidden="1">
      <c r="A16" s="13" t="str">
        <f>RegForms!B16</f>
        <v>Anne Potaka</v>
      </c>
      <c r="B16" s="13">
        <f>RegForms!BF16</f>
        <v>0</v>
      </c>
      <c r="C16" s="13">
        <f>RegForms!BG16</f>
        <v>0</v>
      </c>
      <c r="D16" s="13">
        <f>RegForms!BH16</f>
        <v>0</v>
      </c>
      <c r="E16" s="13">
        <f>RegForms!BI16</f>
        <v>0</v>
      </c>
      <c r="F16" s="13">
        <f>RegForms!BJ16</f>
        <v>0</v>
      </c>
      <c r="G16" s="13" t="b">
        <f t="shared" si="1"/>
        <v>0</v>
      </c>
      <c r="H16" s="21" t="str">
        <f>RegForms!F16</f>
        <v>anne.potaka@gmail.com</v>
      </c>
      <c r="I16" s="13" t="str">
        <f>RegForms!G16</f>
        <v>03 5257296</v>
      </c>
      <c r="J16" s="13" t="str">
        <f>RegForms!H16</f>
        <v>021 02770738</v>
      </c>
    </row>
    <row r="17" spans="1:10" hidden="1">
      <c r="A17" s="13" t="str">
        <f>RegForms!B17</f>
        <v>Murray Short</v>
      </c>
      <c r="B17" s="13">
        <f>RegForms!BF17</f>
        <v>0</v>
      </c>
      <c r="C17" s="13">
        <f>RegForms!BG17</f>
        <v>0</v>
      </c>
      <c r="D17" s="13">
        <f>RegForms!BH17</f>
        <v>0</v>
      </c>
      <c r="E17" s="13">
        <f>RegForms!BI17</f>
        <v>0</v>
      </c>
      <c r="F17" s="13">
        <f>RegForms!BJ17</f>
        <v>0</v>
      </c>
      <c r="G17" s="13" t="b">
        <f t="shared" si="1"/>
        <v>0</v>
      </c>
      <c r="H17" s="21" t="str">
        <f>RegForms!F17</f>
        <v>mandns@xtra.co.nz</v>
      </c>
      <c r="I17" s="13" t="str">
        <f>RegForms!G17</f>
        <v>04 2376780</v>
      </c>
      <c r="J17" s="13" t="str">
        <f>RegForms!H17</f>
        <v>027 4367454</v>
      </c>
    </row>
    <row r="18" spans="1:10" hidden="1">
      <c r="A18" s="13" t="str">
        <f>RegForms!B18</f>
        <v>Niwa Short</v>
      </c>
      <c r="B18" s="13">
        <f>RegForms!BF18</f>
        <v>0</v>
      </c>
      <c r="C18" s="13">
        <f>RegForms!BG18</f>
        <v>0</v>
      </c>
      <c r="D18" s="13">
        <f>RegForms!BH18</f>
        <v>0</v>
      </c>
      <c r="E18" s="13">
        <f>RegForms!BI18</f>
        <v>0</v>
      </c>
      <c r="F18" s="13">
        <f>RegForms!BJ18</f>
        <v>0</v>
      </c>
      <c r="G18" s="13" t="b">
        <f t="shared" si="1"/>
        <v>0</v>
      </c>
      <c r="H18" s="21" t="str">
        <f>RegForms!F18</f>
        <v>mandns@xtra.co.nz</v>
      </c>
      <c r="I18" s="13" t="str">
        <f>RegForms!G18</f>
        <v>04 2376780</v>
      </c>
      <c r="J18" s="13">
        <f>RegForms!H18</f>
        <v>0</v>
      </c>
    </row>
    <row r="19" spans="1:10" ht="30" hidden="1">
      <c r="A19" s="13" t="str">
        <f>RegForms!B19</f>
        <v>Viola Palmer</v>
      </c>
      <c r="B19" s="13">
        <f>RegForms!BF19</f>
        <v>0</v>
      </c>
      <c r="C19" s="13">
        <f>RegForms!BG19</f>
        <v>0</v>
      </c>
      <c r="D19" s="13">
        <f>RegForms!BH19</f>
        <v>0</v>
      </c>
      <c r="E19" s="13">
        <f>RegForms!BI19</f>
        <v>0</v>
      </c>
      <c r="F19" s="13">
        <f>RegForms!BJ19</f>
        <v>0</v>
      </c>
      <c r="G19" s="13" t="b">
        <f t="shared" si="1"/>
        <v>0</v>
      </c>
      <c r="H19" s="21" t="str">
        <f>RegForms!F19</f>
        <v>phvcpalmer@gmail.com</v>
      </c>
      <c r="I19" s="13" t="str">
        <f>RegForms!G19</f>
        <v>04 2936639</v>
      </c>
      <c r="J19" s="13" t="str">
        <f>RegForms!H19</f>
        <v>022 1080053</v>
      </c>
    </row>
    <row r="20" spans="1:10" ht="30" hidden="1">
      <c r="A20" s="13" t="str">
        <f>RegForms!B20</f>
        <v>Vincent Wijeysingha</v>
      </c>
      <c r="B20" s="13">
        <f>RegForms!BF20</f>
        <v>0</v>
      </c>
      <c r="C20" s="13">
        <f>RegForms!BG20</f>
        <v>0</v>
      </c>
      <c r="D20" s="13">
        <f>RegForms!BH20</f>
        <v>0</v>
      </c>
      <c r="E20" s="13">
        <f>RegForms!BI20</f>
        <v>0</v>
      </c>
      <c r="F20" s="13">
        <f>RegForms!BJ20</f>
        <v>0</v>
      </c>
      <c r="G20" s="13" t="b">
        <f t="shared" si="1"/>
        <v>0</v>
      </c>
      <c r="H20" s="21" t="str">
        <f>RegForms!F20</f>
        <v>vwijeysingha@gmail.com</v>
      </c>
      <c r="I20" s="13">
        <f>RegForms!G20</f>
        <v>0</v>
      </c>
      <c r="J20" s="13" t="str">
        <f>RegForms!H20</f>
        <v>021 0596611</v>
      </c>
    </row>
    <row r="21" spans="1:10" ht="30">
      <c r="A21" s="13" t="str">
        <f>RegForms!B21</f>
        <v>Jennie Searle</v>
      </c>
      <c r="B21" s="13">
        <f>RegForms!BF21</f>
        <v>1</v>
      </c>
      <c r="C21" s="13">
        <f>RegForms!BG21</f>
        <v>0</v>
      </c>
      <c r="D21" s="13" t="str">
        <f>RegForms!BH21</f>
        <v>Fri</v>
      </c>
      <c r="E21" s="113" t="str">
        <f>RegForms!BI21</f>
        <v>about 2pm</v>
      </c>
      <c r="F21" s="21" t="str">
        <f>RegForms!BJ21</f>
        <v>Jetstar 11:15 Wellington Airport</v>
      </c>
      <c r="G21" s="13" t="b">
        <f t="shared" si="1"/>
        <v>1</v>
      </c>
      <c r="H21" s="21" t="str">
        <f>RegForms!F21</f>
        <v>searle_jennie@yahoo.co.nz</v>
      </c>
      <c r="I21" s="13">
        <f>RegForms!G21</f>
        <v>0</v>
      </c>
      <c r="J21" s="13" t="str">
        <f>RegForms!H21</f>
        <v>021 0457247</v>
      </c>
    </row>
    <row r="22" spans="1:10" ht="30" hidden="1">
      <c r="A22" s="13" t="str">
        <f>RegForms!B22</f>
        <v>Alan Reynolds</v>
      </c>
      <c r="B22" s="13">
        <f>RegForms!BF22</f>
        <v>0</v>
      </c>
      <c r="C22" s="13">
        <f>RegForms!BG22</f>
        <v>0</v>
      </c>
      <c r="D22" s="13">
        <f>RegForms!BH22</f>
        <v>0</v>
      </c>
      <c r="E22" s="13">
        <f>RegForms!BI22</f>
        <v>0</v>
      </c>
      <c r="F22" s="13">
        <f>RegForms!BJ22</f>
        <v>0</v>
      </c>
      <c r="G22" s="13" t="b">
        <f t="shared" si="1"/>
        <v>0</v>
      </c>
      <c r="H22" s="21" t="str">
        <f>RegForms!F22</f>
        <v>ansreynolds@gmail.com</v>
      </c>
      <c r="I22" s="13" t="str">
        <f>RegForms!G22</f>
        <v>07 5433101</v>
      </c>
      <c r="J22" s="13" t="str">
        <f>RegForms!H22</f>
        <v>022 4933770</v>
      </c>
    </row>
    <row r="23" spans="1:10" ht="30" hidden="1">
      <c r="A23" s="13" t="str">
        <f>RegForms!B23</f>
        <v>Sue Reynolds</v>
      </c>
      <c r="B23" s="13">
        <f>RegForms!BF23</f>
        <v>0</v>
      </c>
      <c r="C23" s="13">
        <f>RegForms!BG23</f>
        <v>0</v>
      </c>
      <c r="D23" s="13">
        <f>RegForms!BH23</f>
        <v>0</v>
      </c>
      <c r="E23" s="13">
        <f>RegForms!BI23</f>
        <v>0</v>
      </c>
      <c r="F23" s="13">
        <f>RegForms!BJ23</f>
        <v>0</v>
      </c>
      <c r="G23" s="13" t="b">
        <f t="shared" si="1"/>
        <v>0</v>
      </c>
      <c r="H23" s="21" t="str">
        <f>RegForms!F23</f>
        <v>ansreynolds@gmail.com</v>
      </c>
      <c r="I23" s="13" t="str">
        <f>RegForms!G23</f>
        <v>07 5433101</v>
      </c>
      <c r="J23" s="13" t="str">
        <f>RegForms!H23</f>
        <v>022 4091419</v>
      </c>
    </row>
    <row r="24" spans="1:10" ht="30">
      <c r="A24" s="13" t="str">
        <f>RegForms!B24</f>
        <v>Lesley Young</v>
      </c>
      <c r="B24" s="13">
        <f>RegForms!BF24</f>
        <v>1</v>
      </c>
      <c r="C24" s="13">
        <f>RegForms!BG24</f>
        <v>0</v>
      </c>
      <c r="D24" s="13" t="str">
        <f>RegForms!BH24</f>
        <v>Thu</v>
      </c>
      <c r="E24" s="113" t="str">
        <f>RegForms!BI24</f>
        <v>?</v>
      </c>
      <c r="F24" s="21" t="str">
        <f>RegForms!BJ24</f>
        <v>Flight arr 10:40 am Wgtn, shuttle then train</v>
      </c>
      <c r="G24" s="13" t="b">
        <f t="shared" si="1"/>
        <v>1</v>
      </c>
      <c r="H24" s="21" t="str">
        <f>RegForms!F24</f>
        <v>lesley.nz@gmail.com</v>
      </c>
      <c r="I24" s="13" t="str">
        <f>RegForms!G24</f>
        <v>09 8150558</v>
      </c>
      <c r="J24" s="13" t="str">
        <f>RegForms!H24</f>
        <v>021 2169645</v>
      </c>
    </row>
    <row r="25" spans="1:10" hidden="1">
      <c r="A25" s="13" t="str">
        <f>RegForms!B25</f>
        <v>Alan Greenslade-Hibbert</v>
      </c>
      <c r="B25" s="13">
        <f>RegForms!BF25</f>
        <v>0</v>
      </c>
      <c r="C25" s="13">
        <f>RegForms!BG25</f>
        <v>0</v>
      </c>
      <c r="D25" s="13">
        <f>RegForms!BH25</f>
        <v>0</v>
      </c>
      <c r="E25" s="13">
        <f>RegForms!BI25</f>
        <v>0</v>
      </c>
      <c r="F25" s="13">
        <f>RegForms!BJ25</f>
        <v>0</v>
      </c>
      <c r="G25" s="13" t="b">
        <f t="shared" si="1"/>
        <v>0</v>
      </c>
      <c r="H25" s="21" t="str">
        <f>RegForms!F25</f>
        <v>a@alangh.plus.com</v>
      </c>
      <c r="I25" s="13">
        <f>RegForms!G25</f>
        <v>0</v>
      </c>
      <c r="J25" s="13" t="str">
        <f>RegForms!H25</f>
        <v>021 08390355</v>
      </c>
    </row>
    <row r="26" spans="1:10" hidden="1">
      <c r="A26" s="13" t="str">
        <f>RegForms!B26</f>
        <v>Claire Gregory</v>
      </c>
      <c r="B26" s="13">
        <f>RegForms!BF26</f>
        <v>0</v>
      </c>
      <c r="C26" s="13">
        <f>RegForms!BG26</f>
        <v>0</v>
      </c>
      <c r="D26" s="13">
        <f>RegForms!BH26</f>
        <v>0</v>
      </c>
      <c r="E26" s="13">
        <f>RegForms!BI26</f>
        <v>0</v>
      </c>
      <c r="F26" s="13">
        <f>RegForms!BJ26</f>
        <v>0</v>
      </c>
      <c r="G26" s="13" t="b">
        <f t="shared" si="1"/>
        <v>0</v>
      </c>
      <c r="H26" s="21" t="str">
        <f>RegForms!F26</f>
        <v>lcg@pl.net</v>
      </c>
      <c r="I26" s="13" t="str">
        <f>RegForms!G26</f>
        <v>09 6388662</v>
      </c>
      <c r="J26" s="13">
        <f>RegForms!H26</f>
        <v>0</v>
      </c>
    </row>
    <row r="27" spans="1:10" hidden="1">
      <c r="A27" s="13" t="str">
        <f>RegForms!B27</f>
        <v>Linley Gregory</v>
      </c>
      <c r="B27" s="13">
        <f>RegForms!BF27</f>
        <v>0</v>
      </c>
      <c r="C27" s="13">
        <f>RegForms!BG27</f>
        <v>0</v>
      </c>
      <c r="D27" s="13">
        <f>RegForms!BH27</f>
        <v>0</v>
      </c>
      <c r="E27" s="13">
        <f>RegForms!BI27</f>
        <v>0</v>
      </c>
      <c r="F27" s="13">
        <f>RegForms!BJ27</f>
        <v>0</v>
      </c>
      <c r="G27" s="13" t="b">
        <f t="shared" si="1"/>
        <v>0</v>
      </c>
      <c r="H27" s="21" t="str">
        <f>RegForms!F27</f>
        <v>lcg@pl.net</v>
      </c>
      <c r="I27" s="13" t="str">
        <f>RegForms!G27</f>
        <v>09 6388662</v>
      </c>
      <c r="J27" s="13" t="str">
        <f>RegForms!H27</f>
        <v>027 9111972</v>
      </c>
    </row>
    <row r="28" spans="1:10" ht="30" hidden="1">
      <c r="A28" s="13" t="str">
        <f>RegForms!B28</f>
        <v>Susan Patrick</v>
      </c>
      <c r="B28" s="13">
        <f>RegForms!BF28</f>
        <v>0</v>
      </c>
      <c r="C28" s="13">
        <f>RegForms!BG28</f>
        <v>0</v>
      </c>
      <c r="D28" s="13">
        <f>RegForms!BH28</f>
        <v>0</v>
      </c>
      <c r="E28" s="13">
        <f>RegForms!BI28</f>
        <v>0</v>
      </c>
      <c r="F28" s="13">
        <f>RegForms!BJ28</f>
        <v>0</v>
      </c>
      <c r="G28" s="13" t="b">
        <f t="shared" si="1"/>
        <v>0</v>
      </c>
      <c r="H28" s="21" t="str">
        <f>RegForms!F28</f>
        <v>susan.patrick@xtra.co.nz</v>
      </c>
      <c r="I28" s="13" t="str">
        <f>RegForms!G28</f>
        <v>04 4992433</v>
      </c>
      <c r="J28" s="13" t="str">
        <f>RegForms!H28</f>
        <v>021 1640146</v>
      </c>
    </row>
    <row r="29" spans="1:10" ht="30">
      <c r="A29" s="13" t="str">
        <f>RegForms!B29</f>
        <v>David Minifie</v>
      </c>
      <c r="B29" s="13">
        <f>RegForms!BF29</f>
        <v>1</v>
      </c>
      <c r="C29" s="13">
        <f>RegForms!BG29</f>
        <v>0</v>
      </c>
      <c r="D29" s="13" t="str">
        <f>RegForms!BH29</f>
        <v>Thu</v>
      </c>
      <c r="E29" s="113" t="str">
        <f>RegForms!BI29</f>
        <v>2-3 pm</v>
      </c>
      <c r="F29" s="21" t="str">
        <f>RegForms!BJ29</f>
        <v>Train from Wellington</v>
      </c>
      <c r="G29" s="13" t="b">
        <f t="shared" si="1"/>
        <v>1</v>
      </c>
      <c r="H29" s="21" t="str">
        <f>RegForms!F29</f>
        <v>david@minifie.co.nz</v>
      </c>
      <c r="I29" s="13" t="str">
        <f>RegForms!G29</f>
        <v>03 3593478</v>
      </c>
      <c r="J29" s="13" t="str">
        <f>RegForms!H29</f>
        <v>021 625123</v>
      </c>
    </row>
    <row r="30" spans="1:10" ht="30">
      <c r="A30" s="13" t="str">
        <f>RegForms!B30</f>
        <v>Deborah Williams</v>
      </c>
      <c r="B30" s="13">
        <f>RegForms!BF30</f>
        <v>1</v>
      </c>
      <c r="C30" s="13">
        <f>RegForms!BG30</f>
        <v>0</v>
      </c>
      <c r="D30" s="13" t="str">
        <f>RegForms!BH30</f>
        <v>Thu</v>
      </c>
      <c r="E30" s="113" t="str">
        <f>RegForms!BI30</f>
        <v>2-3 pm</v>
      </c>
      <c r="F30" s="21" t="str">
        <f>RegForms!BJ30</f>
        <v>Train from Wellington</v>
      </c>
      <c r="G30" s="13" t="b">
        <f t="shared" si="1"/>
        <v>1</v>
      </c>
      <c r="H30" s="21" t="str">
        <f>RegForms!F30</f>
        <v>debwnz@gmail.com</v>
      </c>
      <c r="I30" s="13" t="str">
        <f>RegForms!G30</f>
        <v>03 3593478</v>
      </c>
      <c r="J30" s="13">
        <f>RegForms!H30</f>
        <v>0</v>
      </c>
    </row>
    <row r="31" spans="1:10" ht="30" hidden="1">
      <c r="A31" s="13" t="str">
        <f>RegForms!B31</f>
        <v>John Schmidt</v>
      </c>
      <c r="B31" s="13">
        <f>RegForms!BF31</f>
        <v>0</v>
      </c>
      <c r="C31" s="13">
        <f>RegForms!BG31</f>
        <v>0</v>
      </c>
      <c r="D31" s="13">
        <f>RegForms!BH31</f>
        <v>0</v>
      </c>
      <c r="E31" s="13">
        <f>RegForms!BI31</f>
        <v>0</v>
      </c>
      <c r="F31" s="13">
        <f>RegForms!BJ31</f>
        <v>0</v>
      </c>
      <c r="G31" s="13" t="b">
        <f t="shared" si="1"/>
        <v>0</v>
      </c>
      <c r="H31" s="21" t="str">
        <f>RegForms!F31</f>
        <v>jpschmidt44@gmail.com</v>
      </c>
      <c r="I31" s="13">
        <f>RegForms!G31</f>
        <v>0</v>
      </c>
      <c r="J31" s="13" t="str">
        <f>RegForms!H31</f>
        <v>021 544984</v>
      </c>
    </row>
    <row r="32" spans="1:10" ht="30" hidden="1">
      <c r="A32" s="13" t="str">
        <f>RegForms!B32</f>
        <v>Jan Schmidt</v>
      </c>
      <c r="B32" s="13">
        <f>RegForms!BF32</f>
        <v>0</v>
      </c>
      <c r="C32" s="13">
        <f>RegForms!BG32</f>
        <v>0</v>
      </c>
      <c r="D32" s="13">
        <f>RegForms!BH32</f>
        <v>0</v>
      </c>
      <c r="E32" s="13">
        <f>RegForms!BI32</f>
        <v>0</v>
      </c>
      <c r="F32" s="13">
        <f>RegForms!BJ32</f>
        <v>0</v>
      </c>
      <c r="G32" s="13" t="b">
        <f t="shared" si="1"/>
        <v>0</v>
      </c>
      <c r="H32" s="21" t="str">
        <f>RegForms!F32</f>
        <v>hugkids5@gmail.com</v>
      </c>
      <c r="I32" s="13">
        <f>RegForms!G32</f>
        <v>0</v>
      </c>
      <c r="J32" s="13" t="str">
        <f>RegForms!H32</f>
        <v>021 544624</v>
      </c>
    </row>
    <row r="33" spans="1:10" ht="45">
      <c r="A33" s="13" t="str">
        <f>RegForms!B33</f>
        <v>Cathy Macfie</v>
      </c>
      <c r="B33" s="13">
        <f>RegForms!BF33</f>
        <v>1</v>
      </c>
      <c r="C33" s="13">
        <f>RegForms!BG33</f>
        <v>0</v>
      </c>
      <c r="D33" s="13" t="str">
        <f>RegForms!BH33</f>
        <v>Fri</v>
      </c>
      <c r="E33" s="113" t="str">
        <f>RegForms!BI33</f>
        <v>afternoon</v>
      </c>
      <c r="F33" s="21" t="str">
        <f>RegForms!BJ33</f>
        <v>Arriving Friday morning, will stay in Wellington then catch train to Waikanae aiming for mid-afternpoon. Asks which train she should catch</v>
      </c>
      <c r="G33" s="13" t="b">
        <f t="shared" si="1"/>
        <v>1</v>
      </c>
      <c r="H33" s="21" t="str">
        <f>RegForms!F33</f>
        <v>cathymacfie@xtra.co.nz</v>
      </c>
      <c r="I33" s="13" t="str">
        <f>RegForms!G33</f>
        <v>03 2131267</v>
      </c>
      <c r="J33" s="13" t="str">
        <f>RegForms!H33</f>
        <v>027 4534055</v>
      </c>
    </row>
    <row r="34" spans="1:10" ht="30" hidden="1">
      <c r="A34" s="13" t="str">
        <f>RegForms!B34</f>
        <v>Veronica Maxey</v>
      </c>
      <c r="B34" s="13">
        <f>RegForms!BF34</f>
        <v>0</v>
      </c>
      <c r="C34" s="13">
        <f>RegForms!BG34</f>
        <v>0</v>
      </c>
      <c r="D34" s="13">
        <f>RegForms!BH34</f>
        <v>0</v>
      </c>
      <c r="E34" s="13">
        <f>RegForms!BI34</f>
        <v>0</v>
      </c>
      <c r="F34" s="13">
        <f>RegForms!BJ34</f>
        <v>0</v>
      </c>
      <c r="G34" s="13" t="b">
        <f t="shared" si="1"/>
        <v>0</v>
      </c>
      <c r="H34" s="21" t="str">
        <f>RegForms!F34</f>
        <v>koromiko91@gmail.com</v>
      </c>
      <c r="I34" s="13" t="str">
        <f>RegForms!G34</f>
        <v>06 3489914</v>
      </c>
      <c r="J34" s="13" t="str">
        <f>RegForms!H34</f>
        <v>021 1526554</v>
      </c>
    </row>
    <row r="35" spans="1:10" ht="30">
      <c r="A35" s="13" t="str">
        <f>RegForms!B35</f>
        <v>Shirley Freeman</v>
      </c>
      <c r="B35" s="13">
        <f>RegForms!BF35</f>
        <v>1</v>
      </c>
      <c r="C35" s="13">
        <f>RegForms!BG35</f>
        <v>0</v>
      </c>
      <c r="D35" s="13" t="str">
        <f>RegForms!BH35</f>
        <v>Fri</v>
      </c>
      <c r="E35" s="113" t="str">
        <f>RegForms!BI35</f>
        <v>about 2pm</v>
      </c>
      <c r="F35" s="21" t="str">
        <f>RegForms!BJ35</f>
        <v>Jetstar 11:15 Wellington Airport</v>
      </c>
      <c r="G35" s="13" t="b">
        <f t="shared" si="1"/>
        <v>1</v>
      </c>
      <c r="H35" s="21" t="str">
        <f>RegForms!F35</f>
        <v>shirfree47@yahoo.co.nz</v>
      </c>
      <c r="I35" s="13" t="str">
        <f>RegForms!G35</f>
        <v>09 8387232</v>
      </c>
      <c r="J35" s="13" t="str">
        <f>RegForms!H35</f>
        <v>021 2062082</v>
      </c>
    </row>
    <row r="36" spans="1:10" ht="30">
      <c r="A36" s="13" t="str">
        <f>RegForms!B36</f>
        <v>Elizabeth Duke</v>
      </c>
      <c r="B36" s="13">
        <f>RegForms!BF36</f>
        <v>1</v>
      </c>
      <c r="C36" s="13">
        <f>RegForms!BG36</f>
        <v>0</v>
      </c>
      <c r="D36" s="13" t="str">
        <f>RegForms!BH36</f>
        <v>Thu</v>
      </c>
      <c r="E36" s="113">
        <f>RegForms!BI36</f>
        <v>0.57847222222222217</v>
      </c>
      <c r="F36" s="21" t="str">
        <f>RegForms!BJ36</f>
        <v>Train from Wellington</v>
      </c>
      <c r="G36" s="13" t="b">
        <f t="shared" si="1"/>
        <v>1</v>
      </c>
      <c r="H36" s="21" t="str">
        <f>RegForms!F36</f>
        <v>elizabeth.duke@actrix.co.nz</v>
      </c>
      <c r="I36" s="13" t="str">
        <f>RegForms!G36</f>
        <v>03 4675367</v>
      </c>
      <c r="J36" s="13" t="str">
        <f>RegForms!H36</f>
        <v>022  0991154</v>
      </c>
    </row>
    <row r="37" spans="1:10" ht="30">
      <c r="A37" s="13" t="str">
        <f>RegForms!B37</f>
        <v>Elizabeth Thompson</v>
      </c>
      <c r="B37" s="13">
        <f>RegForms!BF37</f>
        <v>1</v>
      </c>
      <c r="C37" s="13">
        <f>RegForms!BG37</f>
        <v>0</v>
      </c>
      <c r="D37" s="13" t="str">
        <f>RegForms!BH37</f>
        <v>Thu</v>
      </c>
      <c r="E37" s="113">
        <f>RegForms!BI37</f>
        <v>0.57847222222222217</v>
      </c>
      <c r="F37" s="21" t="str">
        <f>RegForms!BJ37</f>
        <v>Phone number for pick up please for if we're delayed</v>
      </c>
      <c r="G37" s="13" t="b">
        <f t="shared" si="1"/>
        <v>1</v>
      </c>
      <c r="H37" s="21" t="str">
        <f>RegForms!F37</f>
        <v>elizabeththom@actrix.co.nz</v>
      </c>
      <c r="I37" s="13" t="str">
        <f>RegForms!G37</f>
        <v>03 4675367</v>
      </c>
      <c r="J37" s="13" t="str">
        <f>RegForms!H37</f>
        <v>022 0678400</v>
      </c>
    </row>
    <row r="38" spans="1:10" ht="30" hidden="1">
      <c r="A38" s="13" t="str">
        <f>RegForms!B38</f>
        <v>Jude Zwanikken</v>
      </c>
      <c r="B38" s="13">
        <f>RegForms!BF38</f>
        <v>0</v>
      </c>
      <c r="C38" s="13">
        <f>RegForms!BG38</f>
        <v>0</v>
      </c>
      <c r="D38" s="13">
        <f>RegForms!BH38</f>
        <v>0</v>
      </c>
      <c r="E38" s="13">
        <f>RegForms!BI38</f>
        <v>0</v>
      </c>
      <c r="F38" s="13">
        <f>RegForms!BJ38</f>
        <v>0</v>
      </c>
      <c r="G38" s="13" t="b">
        <f t="shared" si="1"/>
        <v>0</v>
      </c>
      <c r="H38" s="21" t="str">
        <f>RegForms!F38</f>
        <v>judezed@hotmail.com</v>
      </c>
      <c r="I38" s="13" t="str">
        <f>RegForms!G38</f>
        <v>03 5248291</v>
      </c>
      <c r="J38" s="13" t="str">
        <f>RegForms!H38</f>
        <v>022 6939696</v>
      </c>
    </row>
    <row r="39" spans="1:10" ht="30">
      <c r="A39" s="13" t="str">
        <f>RegForms!B39</f>
        <v>Barbara McArdle</v>
      </c>
      <c r="B39" s="13">
        <f>RegForms!BF39</f>
        <v>0</v>
      </c>
      <c r="C39" s="13">
        <f>RegForms!BG39</f>
        <v>1</v>
      </c>
      <c r="D39" s="13" t="str">
        <f>RegForms!BH39</f>
        <v>Fri</v>
      </c>
      <c r="E39" s="113">
        <f>RegForms!BI39</f>
        <v>0.65972222222222221</v>
      </c>
      <c r="F39" s="21" t="str">
        <f>RegForms!BJ39</f>
        <v>Air Chathams 3C644</v>
      </c>
      <c r="G39" s="13" t="b">
        <f t="shared" si="1"/>
        <v>1</v>
      </c>
      <c r="H39" s="21" t="str">
        <f>RegForms!F39</f>
        <v>barbmmca@outlook.com</v>
      </c>
      <c r="I39" s="13" t="str">
        <f>RegForms!G39</f>
        <v>09 8468399</v>
      </c>
      <c r="J39" s="13" t="str">
        <f>RegForms!H39</f>
        <v>021 2110800</v>
      </c>
    </row>
    <row r="40" spans="1:10" ht="30" hidden="1">
      <c r="A40" s="13" t="str">
        <f>RegForms!B40</f>
        <v>Ann Banks</v>
      </c>
      <c r="B40" s="13">
        <f>RegForms!BF40</f>
        <v>0</v>
      </c>
      <c r="C40" s="13">
        <f>RegForms!BG40</f>
        <v>0</v>
      </c>
      <c r="D40" s="13">
        <f>RegForms!BH40</f>
        <v>0</v>
      </c>
      <c r="E40" s="114">
        <f>RegForms!BI40</f>
        <v>0</v>
      </c>
      <c r="F40" s="13" t="str">
        <f>RegForms!BJ40</f>
        <v>Not known yet</v>
      </c>
      <c r="G40" s="13" t="b">
        <f t="shared" si="1"/>
        <v>0</v>
      </c>
      <c r="H40" s="21" t="str">
        <f>RegForms!F40</f>
        <v>annbanks101@gmail.com</v>
      </c>
      <c r="I40" s="13" t="str">
        <f>RegForms!G40</f>
        <v>09 630 6834</v>
      </c>
      <c r="J40" s="13">
        <f>RegForms!H40</f>
        <v>0</v>
      </c>
    </row>
    <row r="41" spans="1:10" ht="30" hidden="1">
      <c r="A41" s="13" t="str">
        <f>RegForms!B41</f>
        <v>Val Bone</v>
      </c>
      <c r="B41" s="13">
        <f>RegForms!BF41</f>
        <v>0</v>
      </c>
      <c r="C41" s="13">
        <f>RegForms!BG41</f>
        <v>0</v>
      </c>
      <c r="D41" s="13">
        <f>RegForms!BH41</f>
        <v>0</v>
      </c>
      <c r="E41" s="114">
        <f>RegForms!BI41</f>
        <v>0</v>
      </c>
      <c r="F41" s="13" t="str">
        <f>RegForms!BJ41</f>
        <v>Not known yet</v>
      </c>
      <c r="G41" s="13" t="b">
        <f t="shared" si="1"/>
        <v>0</v>
      </c>
      <c r="H41" s="21" t="str">
        <f>RegForms!F41</f>
        <v>annievbone@gmail.com</v>
      </c>
      <c r="I41" s="13" t="str">
        <f>RegForms!G41</f>
        <v>09 630 6834</v>
      </c>
      <c r="J41" s="13">
        <f>RegForms!H41</f>
        <v>0</v>
      </c>
    </row>
    <row r="42" spans="1:10" ht="60" hidden="1">
      <c r="A42" s="13" t="str">
        <f>RegForms!B42</f>
        <v>Marie-Joëlle Nininahazwe</v>
      </c>
      <c r="B42" s="13">
        <f>RegForms!BF42</f>
        <v>0</v>
      </c>
      <c r="C42" s="13">
        <f>RegForms!BG42</f>
        <v>0</v>
      </c>
      <c r="D42" s="13">
        <f>RegForms!BH42</f>
        <v>0</v>
      </c>
      <c r="E42" s="13">
        <f>RegForms!BI42</f>
        <v>0</v>
      </c>
      <c r="F42" s="13">
        <f>RegForms!BJ42</f>
        <v>0</v>
      </c>
      <c r="G42" s="13" t="b">
        <f t="shared" si="1"/>
        <v>0</v>
      </c>
      <c r="H42" s="21" t="str">
        <f>RegForms!F42</f>
        <v>jolee079@gmail.com; RMYFClerk@quakersaustralia.info</v>
      </c>
      <c r="I42" s="13">
        <f>RegForms!G42</f>
        <v>0</v>
      </c>
      <c r="J42" s="13">
        <f>RegForms!H42</f>
        <v>0</v>
      </c>
    </row>
    <row r="43" spans="1:10" ht="30" hidden="1">
      <c r="A43" s="13" t="str">
        <f>RegForms!B43</f>
        <v>David James</v>
      </c>
      <c r="B43" s="13">
        <f>RegForms!BF43</f>
        <v>0</v>
      </c>
      <c r="C43" s="13">
        <f>RegForms!BG43</f>
        <v>0</v>
      </c>
      <c r="D43" s="13">
        <f>RegForms!BH43</f>
        <v>0</v>
      </c>
      <c r="E43" s="13">
        <f>RegForms!BI43</f>
        <v>0</v>
      </c>
      <c r="F43" s="13">
        <f>RegForms!BJ43</f>
        <v>0</v>
      </c>
      <c r="G43" s="13" t="b">
        <f t="shared" si="1"/>
        <v>0</v>
      </c>
      <c r="H43" s="21" t="str">
        <f>RegForms!F43</f>
        <v>jilliandavid@xtra.co.nz</v>
      </c>
      <c r="I43" s="13">
        <f>RegForms!G43</f>
        <v>0</v>
      </c>
      <c r="J43" s="13" t="str">
        <f>RegForms!H43</f>
        <v>027 4863789</v>
      </c>
    </row>
    <row r="44" spans="1:10" ht="30" hidden="1">
      <c r="A44" s="13" t="str">
        <f>RegForms!B44</f>
        <v>Jillian Wychel</v>
      </c>
      <c r="B44" s="13">
        <f>RegForms!BF44</f>
        <v>0</v>
      </c>
      <c r="C44" s="13">
        <f>RegForms!BG44</f>
        <v>0</v>
      </c>
      <c r="D44" s="13">
        <f>RegForms!BH44</f>
        <v>0</v>
      </c>
      <c r="E44" s="13">
        <f>RegForms!BI44</f>
        <v>0</v>
      </c>
      <c r="F44" s="13">
        <f>RegForms!BJ44</f>
        <v>0</v>
      </c>
      <c r="G44" s="13" t="b">
        <f t="shared" si="1"/>
        <v>0</v>
      </c>
      <c r="H44" s="21" t="str">
        <f>RegForms!F44</f>
        <v>jilliandavid@xtra.co.nz</v>
      </c>
      <c r="I44" s="13">
        <f>RegForms!G44</f>
        <v>0</v>
      </c>
      <c r="J44" s="13" t="str">
        <f>RegForms!H44</f>
        <v>027 5937206</v>
      </c>
    </row>
    <row r="45" spans="1:10" ht="30" hidden="1">
      <c r="A45" s="13" t="str">
        <f>RegForms!B45</f>
        <v>Mark Hodson</v>
      </c>
      <c r="B45" s="13">
        <f>RegForms!BF45</f>
        <v>0</v>
      </c>
      <c r="C45" s="13">
        <f>RegForms!BG45</f>
        <v>0</v>
      </c>
      <c r="D45" s="13">
        <f>RegForms!BH45</f>
        <v>0</v>
      </c>
      <c r="E45" s="13">
        <f>RegForms!BI45</f>
        <v>0</v>
      </c>
      <c r="F45" s="13">
        <f>RegForms!BJ45</f>
        <v>0</v>
      </c>
      <c r="G45" s="13" t="b">
        <f t="shared" si="1"/>
        <v>0</v>
      </c>
      <c r="H45" s="21" t="str">
        <f>RegForms!F45</f>
        <v>HoddoNZ@outlook.com</v>
      </c>
      <c r="I45" s="13">
        <f>RegForms!G45</f>
        <v>0</v>
      </c>
      <c r="J45" s="13" t="str">
        <f>RegForms!H45</f>
        <v>027 7722294</v>
      </c>
    </row>
    <row r="46" spans="1:10" ht="30" hidden="1">
      <c r="A46" s="13" t="str">
        <f>RegForms!B46</f>
        <v>Deb Gimpelson</v>
      </c>
      <c r="B46" s="13">
        <f>RegForms!BF46</f>
        <v>0</v>
      </c>
      <c r="C46" s="13">
        <f>RegForms!BG46</f>
        <v>0</v>
      </c>
      <c r="D46" s="13">
        <f>RegForms!BH46</f>
        <v>0</v>
      </c>
      <c r="E46" s="13">
        <f>RegForms!BI46</f>
        <v>0</v>
      </c>
      <c r="F46" s="13">
        <f>RegForms!BJ46</f>
        <v>0</v>
      </c>
      <c r="G46" s="13" t="b">
        <f t="shared" si="1"/>
        <v>0</v>
      </c>
      <c r="H46" s="21" t="str">
        <f>RegForms!F46</f>
        <v>deb.gimpelson@icloud.com</v>
      </c>
      <c r="I46" s="13" t="str">
        <f>RegForms!G46</f>
        <v>04 9044081</v>
      </c>
      <c r="J46" s="13" t="str">
        <f>RegForms!H46</f>
        <v>027 7224189</v>
      </c>
    </row>
    <row r="47" spans="1:10" ht="30" hidden="1">
      <c r="A47" s="13" t="str">
        <f>RegForms!B47</f>
        <v>Anne Wicks</v>
      </c>
      <c r="B47" s="13">
        <f>RegForms!BF47</f>
        <v>0</v>
      </c>
      <c r="C47" s="13">
        <f>RegForms!BG47</f>
        <v>0</v>
      </c>
      <c r="D47" s="13">
        <f>RegForms!BH47</f>
        <v>0</v>
      </c>
      <c r="E47" s="13">
        <f>RegForms!BI47</f>
        <v>0</v>
      </c>
      <c r="F47" s="13">
        <f>RegForms!BJ47</f>
        <v>0</v>
      </c>
      <c r="G47" s="13" t="b">
        <f t="shared" si="1"/>
        <v>0</v>
      </c>
      <c r="H47" s="21" t="str">
        <f>RegForms!F47</f>
        <v>awicks@slingshot.co.nz</v>
      </c>
      <c r="I47" s="13" t="str">
        <f>RegForms!G47</f>
        <v>07 3077213</v>
      </c>
      <c r="J47" s="13" t="str">
        <f>RegForms!H47</f>
        <v>021 1488284</v>
      </c>
    </row>
    <row r="48" spans="1:10" ht="30" hidden="1">
      <c r="A48" s="13" t="str">
        <f>RegForms!B48</f>
        <v>Dave Wicks</v>
      </c>
      <c r="B48" s="13">
        <f>RegForms!BF48</f>
        <v>0</v>
      </c>
      <c r="C48" s="13">
        <f>RegForms!BG48</f>
        <v>0</v>
      </c>
      <c r="D48" s="13">
        <f>RegForms!BH48</f>
        <v>0</v>
      </c>
      <c r="E48" s="13">
        <f>RegForms!BI48</f>
        <v>0</v>
      </c>
      <c r="F48" s="13">
        <f>RegForms!BJ48</f>
        <v>0</v>
      </c>
      <c r="G48" s="13" t="b">
        <f t="shared" si="1"/>
        <v>0</v>
      </c>
      <c r="H48" s="21" t="str">
        <f>RegForms!F48</f>
        <v>awicks@slingshot.co.nz</v>
      </c>
      <c r="I48" s="13" t="str">
        <f>RegForms!G48</f>
        <v>07 3077213</v>
      </c>
      <c r="J48" s="13" t="str">
        <f>RegForms!H48</f>
        <v>021 1488284</v>
      </c>
    </row>
    <row r="49" spans="1:10" hidden="1">
      <c r="A49" s="13" t="str">
        <f>RegForms!B49</f>
        <v>Rick Kooperberg</v>
      </c>
      <c r="B49" s="13">
        <f>RegForms!BF49</f>
        <v>0</v>
      </c>
      <c r="C49" s="13">
        <f>RegForms!BG49</f>
        <v>0</v>
      </c>
      <c r="D49" s="13">
        <f>RegForms!BH49</f>
        <v>0</v>
      </c>
      <c r="E49" s="114">
        <f>RegForms!BI49</f>
        <v>0</v>
      </c>
      <c r="F49" s="13" t="str">
        <f>RegForms!BJ49</f>
        <v>Still unclear!</v>
      </c>
      <c r="G49" s="13" t="b">
        <f t="shared" si="1"/>
        <v>0</v>
      </c>
      <c r="H49" s="21" t="str">
        <f>RegForms!F49</f>
        <v>rick.k@xtra.co.nz</v>
      </c>
      <c r="I49" s="13" t="str">
        <f>RegForms!G49</f>
        <v>09 8462693</v>
      </c>
      <c r="J49" s="13" t="str">
        <f>RegForms!H49</f>
        <v>021 1846941</v>
      </c>
    </row>
    <row r="50" spans="1:10" ht="30" hidden="1">
      <c r="A50" s="13" t="str">
        <f>RegForms!B50</f>
        <v>Jos Rossell</v>
      </c>
      <c r="B50" s="13">
        <f>RegForms!BF50</f>
        <v>0</v>
      </c>
      <c r="C50" s="13">
        <f>RegForms!BG50</f>
        <v>0</v>
      </c>
      <c r="D50" s="13">
        <f>RegForms!BH50</f>
        <v>0</v>
      </c>
      <c r="E50" s="13">
        <f>RegForms!BI50</f>
        <v>0</v>
      </c>
      <c r="F50" s="13">
        <f>RegForms!BJ50</f>
        <v>0</v>
      </c>
      <c r="G50" s="13" t="b">
        <f t="shared" si="1"/>
        <v>0</v>
      </c>
      <c r="H50" s="21" t="str">
        <f>RegForms!F50</f>
        <v>josphil@orcon.net.nz</v>
      </c>
      <c r="I50" s="13" t="str">
        <f>RegForms!G50</f>
        <v>03 5794771</v>
      </c>
      <c r="J50" s="13" t="str">
        <f>RegForms!H50</f>
        <v>021 02467827</v>
      </c>
    </row>
    <row r="51" spans="1:10" ht="30">
      <c r="A51" s="13" t="str">
        <f>RegForms!B51</f>
        <v>Heather Denny</v>
      </c>
      <c r="B51" s="13">
        <f>RegForms!BF51</f>
        <v>1</v>
      </c>
      <c r="C51" s="13">
        <f>RegForms!BG51</f>
        <v>0</v>
      </c>
      <c r="D51" s="13" t="str">
        <f>RegForms!BH51</f>
        <v>Thu</v>
      </c>
      <c r="E51" s="113" t="str">
        <f>RegForms!BI51</f>
        <v>1:53 pm?</v>
      </c>
      <c r="F51" s="21" t="str">
        <f>RegForms!BJ51</f>
        <v>Flight from Auckland arr 12:05 pm. Can text whoever picking up if changes</v>
      </c>
      <c r="G51" s="13" t="b">
        <f t="shared" si="1"/>
        <v>1</v>
      </c>
      <c r="H51" s="21" t="str">
        <f>RegForms!F51</f>
        <v>denny.heather@gmail.com</v>
      </c>
      <c r="I51" s="13" t="str">
        <f>RegForms!G51</f>
        <v>09 5245656</v>
      </c>
      <c r="J51" s="13" t="str">
        <f>RegForms!H51</f>
        <v>021 02645015</v>
      </c>
    </row>
    <row r="52" spans="1:10" ht="30" hidden="1">
      <c r="A52" s="13" t="str">
        <f>RegForms!B52</f>
        <v>Stephanie Du Fresne</v>
      </c>
      <c r="B52" s="13">
        <f>RegForms!BF52</f>
        <v>0</v>
      </c>
      <c r="C52" s="13">
        <f>RegForms!BG52</f>
        <v>0</v>
      </c>
      <c r="D52" s="13">
        <f>RegForms!BH52</f>
        <v>0</v>
      </c>
      <c r="E52" s="113">
        <f>RegForms!BI52</f>
        <v>0</v>
      </c>
      <c r="F52" s="21" t="str">
        <f>RegForms!BJ52</f>
        <v>Arriving late morning, dropped off by husband</v>
      </c>
      <c r="G52" s="13" t="b">
        <f t="shared" si="1"/>
        <v>0</v>
      </c>
      <c r="H52" s="21" t="str">
        <f>RegForms!F52</f>
        <v>stephodufresne@gmail.com</v>
      </c>
      <c r="I52" s="13" t="str">
        <f>RegForms!G52</f>
        <v>03 4762533</v>
      </c>
      <c r="J52" s="13" t="str">
        <f>RegForms!H52</f>
        <v>021 02334594</v>
      </c>
    </row>
    <row r="53" spans="1:10" ht="30" hidden="1">
      <c r="A53" s="13" t="str">
        <f>RegForms!B53</f>
        <v>Ashley MacMillan</v>
      </c>
      <c r="B53" s="13">
        <f>RegForms!BF53</f>
        <v>0</v>
      </c>
      <c r="C53" s="13">
        <f>RegForms!BG53</f>
        <v>0</v>
      </c>
      <c r="D53" s="13">
        <f>RegForms!BH53</f>
        <v>0</v>
      </c>
      <c r="E53" s="13">
        <f>RegForms!BI53</f>
        <v>0</v>
      </c>
      <c r="F53" s="13">
        <f>RegForms!BJ53</f>
        <v>0</v>
      </c>
      <c r="G53" s="13" t="b">
        <f t="shared" si="1"/>
        <v>0</v>
      </c>
      <c r="H53" s="21" t="str">
        <f>RegForms!F53</f>
        <v>ashley.0110@protonmail.ch</v>
      </c>
      <c r="I53" s="13">
        <f>RegForms!G53</f>
        <v>0</v>
      </c>
      <c r="J53" s="13" t="str">
        <f>RegForms!H53</f>
        <v>022 0599601</v>
      </c>
    </row>
    <row r="54" spans="1:10" ht="30" hidden="1">
      <c r="A54" s="13" t="str">
        <f>RegForms!B54</f>
        <v>Marion Sanson</v>
      </c>
      <c r="B54" s="13">
        <f>RegForms!BF54</f>
        <v>0</v>
      </c>
      <c r="C54" s="13">
        <f>RegForms!BG54</f>
        <v>0</v>
      </c>
      <c r="D54" s="13">
        <f>RegForms!BH54</f>
        <v>0</v>
      </c>
      <c r="E54" s="13">
        <f>RegForms!BI54</f>
        <v>0</v>
      </c>
      <c r="F54" s="13">
        <f>RegForms!BJ54</f>
        <v>0</v>
      </c>
      <c r="G54" s="13" t="b">
        <f t="shared" si="1"/>
        <v>0</v>
      </c>
      <c r="H54" s="21" t="str">
        <f>RegForms!F54</f>
        <v>marionbsanson@gmail.com</v>
      </c>
      <c r="I54" s="13" t="str">
        <f>RegForms!G54</f>
        <v>06 3456438</v>
      </c>
      <c r="J54" s="13" t="str">
        <f>RegForms!H54</f>
        <v>027 3913866</v>
      </c>
    </row>
    <row r="55" spans="1:10" ht="30" hidden="1">
      <c r="A55" s="13" t="str">
        <f>RegForms!B55</f>
        <v>Mary Rose</v>
      </c>
      <c r="B55" s="13">
        <f>RegForms!BF55</f>
        <v>0</v>
      </c>
      <c r="C55" s="13">
        <f>RegForms!BG55</f>
        <v>0</v>
      </c>
      <c r="D55" s="13">
        <f>RegForms!BH55</f>
        <v>0</v>
      </c>
      <c r="E55" s="13">
        <f>RegForms!BI55</f>
        <v>0</v>
      </c>
      <c r="F55" s="13">
        <f>RegForms!BJ55</f>
        <v>0</v>
      </c>
      <c r="G55" s="13" t="b">
        <f t="shared" si="1"/>
        <v>0</v>
      </c>
      <c r="H55" s="21" t="str">
        <f>RegForms!F55</f>
        <v>mgrose39@gmail.com</v>
      </c>
      <c r="I55" s="13" t="str">
        <f>RegForms!G55</f>
        <v>07 5430355</v>
      </c>
      <c r="J55" s="13" t="str">
        <f>RegForms!H55</f>
        <v>027 3872790</v>
      </c>
    </row>
    <row r="56" spans="1:10" ht="30" hidden="1">
      <c r="A56" s="13" t="str">
        <f>RegForms!B56</f>
        <v>Joy Rising</v>
      </c>
      <c r="B56" s="13">
        <f>RegForms!BF56</f>
        <v>0</v>
      </c>
      <c r="C56" s="13">
        <f>RegForms!BG56</f>
        <v>0</v>
      </c>
      <c r="D56" s="13">
        <f>RegForms!BH56</f>
        <v>0</v>
      </c>
      <c r="E56" s="13">
        <f>RegForms!BI56</f>
        <v>0</v>
      </c>
      <c r="F56" s="13">
        <f>RegForms!BJ56</f>
        <v>0</v>
      </c>
      <c r="G56" s="13" t="b">
        <f t="shared" si="1"/>
        <v>0</v>
      </c>
      <c r="H56" s="21" t="str">
        <f>RegForms!F56</f>
        <v>joy.rising@gmail.com</v>
      </c>
      <c r="I56" s="13" t="str">
        <f>RegForms!G56</f>
        <v>07 5430355</v>
      </c>
      <c r="J56" s="13">
        <f>RegForms!H56</f>
        <v>0</v>
      </c>
    </row>
    <row r="57" spans="1:10" hidden="1">
      <c r="A57" s="13" t="str">
        <f>RegForms!B57</f>
        <v>Marilyn Flewitt</v>
      </c>
      <c r="B57" s="13">
        <f>RegForms!BF57</f>
        <v>0</v>
      </c>
      <c r="C57" s="13">
        <f>RegForms!BG57</f>
        <v>0</v>
      </c>
      <c r="D57" s="13">
        <f>RegForms!BH57</f>
        <v>0</v>
      </c>
      <c r="E57" s="13">
        <f>RegForms!BI57</f>
        <v>0</v>
      </c>
      <c r="F57" s="13">
        <f>RegForms!BJ57</f>
        <v>0</v>
      </c>
      <c r="G57" s="13" t="b">
        <f t="shared" si="1"/>
        <v>0</v>
      </c>
      <c r="H57" s="21" t="str">
        <f>RegForms!F57</f>
        <v>flewitts@xtra.co.nz</v>
      </c>
      <c r="I57" s="13" t="str">
        <f>RegForms!G57</f>
        <v>09 6016165</v>
      </c>
      <c r="J57" s="13" t="str">
        <f>RegForms!H57</f>
        <v>027 2537606</v>
      </c>
    </row>
    <row r="58" spans="1:10" hidden="1">
      <c r="A58" s="13" t="str">
        <f>RegForms!B58</f>
        <v>Jim Flewitt</v>
      </c>
      <c r="B58" s="13">
        <f>RegForms!BF58</f>
        <v>0</v>
      </c>
      <c r="C58" s="13">
        <f>RegForms!BG58</f>
        <v>0</v>
      </c>
      <c r="D58" s="13">
        <f>RegForms!BH58</f>
        <v>0</v>
      </c>
      <c r="E58" s="13">
        <f>RegForms!BI58</f>
        <v>0</v>
      </c>
      <c r="F58" s="13">
        <f>RegForms!BJ58</f>
        <v>0</v>
      </c>
      <c r="G58" s="13" t="b">
        <f t="shared" si="1"/>
        <v>0</v>
      </c>
      <c r="H58" s="21" t="str">
        <f>RegForms!F58</f>
        <v>flewitts@xtra.co.nz</v>
      </c>
      <c r="I58" s="13" t="str">
        <f>RegForms!G58</f>
        <v>09 6016165</v>
      </c>
      <c r="J58" s="13" t="str">
        <f>RegForms!H58</f>
        <v>027 2939414</v>
      </c>
    </row>
    <row r="59" spans="1:10" ht="30" hidden="1">
      <c r="A59" s="13" t="str">
        <f>RegForms!B59</f>
        <v>Graham Chapman</v>
      </c>
      <c r="B59" s="13">
        <f>RegForms!BF59</f>
        <v>0</v>
      </c>
      <c r="C59" s="13">
        <f>RegForms!BG59</f>
        <v>0</v>
      </c>
      <c r="D59" s="13">
        <f>RegForms!BH59</f>
        <v>0</v>
      </c>
      <c r="E59" s="13">
        <f>RegForms!BI59</f>
        <v>0</v>
      </c>
      <c r="F59" s="13">
        <f>RegForms!BJ59</f>
        <v>0</v>
      </c>
      <c r="G59" s="13" t="b">
        <f t="shared" si="1"/>
        <v>0</v>
      </c>
      <c r="H59" s="21" t="str">
        <f>RegForms!F59</f>
        <v>gamchap@gmail.com</v>
      </c>
      <c r="I59" s="13" t="str">
        <f>RegForms!G59</f>
        <v>04 9022537</v>
      </c>
      <c r="J59" s="13" t="str">
        <f>RegForms!H59</f>
        <v>021 08484222</v>
      </c>
    </row>
    <row r="60" spans="1:10" ht="30" hidden="1">
      <c r="A60" s="13" t="str">
        <f>RegForms!B60</f>
        <v>Liz Bridgeman</v>
      </c>
      <c r="B60" s="13">
        <f>RegForms!BF60</f>
        <v>0</v>
      </c>
      <c r="C60" s="13">
        <f>RegForms!BG60</f>
        <v>0</v>
      </c>
      <c r="D60" s="13">
        <f>RegForms!BH60</f>
        <v>0</v>
      </c>
      <c r="E60" s="13">
        <f>RegForms!BI60</f>
        <v>0</v>
      </c>
      <c r="F60" s="13">
        <f>RegForms!BJ60</f>
        <v>0</v>
      </c>
      <c r="G60" s="13" t="b">
        <f t="shared" si="1"/>
        <v>0</v>
      </c>
      <c r="H60" s="21" t="str">
        <f>RegForms!F60</f>
        <v>liz.bridgeman.art@gmail.com</v>
      </c>
      <c r="I60" s="13" t="str">
        <f>RegForms!G60</f>
        <v>06 7580216</v>
      </c>
      <c r="J60" s="13" t="str">
        <f>RegForms!H60</f>
        <v>027 2950435</v>
      </c>
    </row>
    <row r="61" spans="1:10" ht="30">
      <c r="A61" s="13" t="str">
        <f>RegForms!B61</f>
        <v>Maria Barsema</v>
      </c>
      <c r="B61" s="13">
        <f>RegForms!BF61</f>
        <v>1</v>
      </c>
      <c r="C61" s="13">
        <f>RegForms!BG61</f>
        <v>0</v>
      </c>
      <c r="D61" s="13" t="str">
        <f>RegForms!BH61</f>
        <v>Thu</v>
      </c>
      <c r="E61" s="113">
        <f>RegForms!BI61</f>
        <v>0.46875</v>
      </c>
      <c r="F61" s="21">
        <f>RegForms!BJ61</f>
        <v>0</v>
      </c>
      <c r="G61" s="13" t="b">
        <f t="shared" si="1"/>
        <v>1</v>
      </c>
      <c r="H61" s="21" t="str">
        <f>RegForms!F61</f>
        <v>maria.barsema@gmail.com</v>
      </c>
      <c r="I61" s="13" t="str">
        <f>RegForms!G61</f>
        <v>03 2607055</v>
      </c>
      <c r="J61" s="13" t="str">
        <f>RegForms!H61</f>
        <v>021 0752984</v>
      </c>
    </row>
    <row r="62" spans="1:10" hidden="1">
      <c r="A62" s="13">
        <f>RegForms!B62</f>
        <v>0</v>
      </c>
      <c r="B62" s="13">
        <f>RegForms!BF62</f>
        <v>0</v>
      </c>
      <c r="C62" s="13">
        <f>RegForms!BG62</f>
        <v>0</v>
      </c>
      <c r="D62" s="13">
        <f>RegForms!BH62</f>
        <v>0</v>
      </c>
      <c r="E62" s="13">
        <f>RegForms!BI62</f>
        <v>0</v>
      </c>
      <c r="F62" s="13">
        <f>RegForms!BJ62</f>
        <v>0</v>
      </c>
      <c r="G62" s="13" t="b">
        <f t="shared" si="1"/>
        <v>0</v>
      </c>
      <c r="H62" s="21">
        <f>RegForms!F62</f>
        <v>0</v>
      </c>
      <c r="I62" s="13">
        <f>RegForms!G62</f>
        <v>0</v>
      </c>
      <c r="J62" s="13">
        <f>RegForms!H62</f>
        <v>0</v>
      </c>
    </row>
    <row r="63" spans="1:10" ht="30" hidden="1">
      <c r="A63" s="13" t="str">
        <f>RegForms!B63</f>
        <v>Michael Short</v>
      </c>
      <c r="B63" s="13">
        <f>RegForms!BF63</f>
        <v>0</v>
      </c>
      <c r="C63" s="13">
        <f>RegForms!BG63</f>
        <v>0</v>
      </c>
      <c r="D63" s="13">
        <f>RegForms!BH63</f>
        <v>0</v>
      </c>
      <c r="E63" s="13">
        <f>RegForms!BI63</f>
        <v>0</v>
      </c>
      <c r="F63" s="13">
        <f>RegForms!BJ63</f>
        <v>0</v>
      </c>
      <c r="G63" s="13" t="b">
        <f t="shared" si="1"/>
        <v>0</v>
      </c>
      <c r="H63" s="21" t="str">
        <f>RegForms!F63</f>
        <v>foreshortclerk@inspire.net.nz</v>
      </c>
      <c r="I63" s="13" t="str">
        <f>RegForms!G63</f>
        <v>06 3563127</v>
      </c>
      <c r="J63" s="13" t="str">
        <f>RegForms!H63</f>
        <v>027 2409354</v>
      </c>
    </row>
    <row r="64" spans="1:10" hidden="1">
      <c r="A64" s="13" t="str">
        <f>RegForms!B64</f>
        <v>Jan-Louise Hamblyn</v>
      </c>
      <c r="B64" s="13">
        <f>RegForms!BF64</f>
        <v>0</v>
      </c>
      <c r="C64" s="13">
        <f>RegForms!BG64</f>
        <v>0</v>
      </c>
      <c r="D64" s="13">
        <f>RegForms!BH64</f>
        <v>0</v>
      </c>
      <c r="E64" s="13">
        <f>RegForms!BI64</f>
        <v>0</v>
      </c>
      <c r="F64" s="13">
        <f>RegForms!BJ64</f>
        <v>0</v>
      </c>
      <c r="G64" s="13" t="b">
        <f t="shared" si="1"/>
        <v>0</v>
      </c>
      <c r="H64" s="21" t="str">
        <f>RegForms!F64</f>
        <v>janlou@xtra.co.nz</v>
      </c>
      <c r="I64" s="13" t="str">
        <f>RegForms!G64</f>
        <v>06 3444130</v>
      </c>
      <c r="J64" s="13" t="str">
        <f>RegForms!H64</f>
        <v>027 3112596</v>
      </c>
    </row>
    <row r="65" spans="1:10" hidden="1">
      <c r="A65" s="13" t="str">
        <f>RegForms!B65</f>
        <v>Noel Simpson</v>
      </c>
      <c r="B65" s="13">
        <f>RegForms!BF65</f>
        <v>0</v>
      </c>
      <c r="C65" s="13">
        <f>RegForms!BG65</f>
        <v>0</v>
      </c>
      <c r="D65" s="13">
        <f>RegForms!BH65</f>
        <v>0</v>
      </c>
      <c r="E65" s="13">
        <f>RegForms!BI65</f>
        <v>0</v>
      </c>
      <c r="F65" s="13">
        <f>RegForms!BJ65</f>
        <v>0</v>
      </c>
      <c r="G65" s="13" t="b">
        <f t="shared" si="1"/>
        <v>0</v>
      </c>
      <c r="H65" s="21" t="str">
        <f>RegForms!F65</f>
        <v>noddyj@xtra.co.nz</v>
      </c>
      <c r="I65" s="13" t="str">
        <f>RegForms!G65</f>
        <v>06 3444130</v>
      </c>
      <c r="J65" s="13" t="str">
        <f>RegForms!H65</f>
        <v>027 5444130</v>
      </c>
    </row>
    <row r="66" spans="1:10" ht="30">
      <c r="A66" s="13" t="str">
        <f>RegForms!B66</f>
        <v>Marvin Hubbard</v>
      </c>
      <c r="B66" s="13">
        <f>RegForms!BF66</f>
        <v>1</v>
      </c>
      <c r="C66" s="13">
        <f>RegForms!BG66</f>
        <v>0</v>
      </c>
      <c r="D66" s="13" t="str">
        <f>RegForms!BH66</f>
        <v>Thu</v>
      </c>
      <c r="E66" s="113">
        <f>RegForms!BI66</f>
        <v>0.5625</v>
      </c>
      <c r="F66" s="21">
        <f>RegForms!BJ66</f>
        <v>0</v>
      </c>
      <c r="G66" s="13" t="b">
        <f t="shared" si="1"/>
        <v>1</v>
      </c>
      <c r="H66" s="21" t="str">
        <f>RegForms!F66</f>
        <v>marvin.hubbard@gmail.com</v>
      </c>
      <c r="I66" s="13" t="str">
        <f>RegForms!G66</f>
        <v>03 4739188</v>
      </c>
      <c r="J66" s="13" t="str">
        <f>RegForms!H66</f>
        <v>020 41533855</v>
      </c>
    </row>
    <row r="67" spans="1:10" ht="30" hidden="1">
      <c r="A67" s="13" t="str">
        <f>RegForms!B67</f>
        <v>Anna Dunford</v>
      </c>
      <c r="B67" s="13">
        <f>RegForms!BF67</f>
        <v>0</v>
      </c>
      <c r="C67" s="13">
        <f>RegForms!BG67</f>
        <v>0</v>
      </c>
      <c r="D67" s="13">
        <f>RegForms!BH67</f>
        <v>0</v>
      </c>
      <c r="E67" s="114">
        <f>RegForms!BI67</f>
        <v>0</v>
      </c>
      <c r="F67" s="13" t="str">
        <f>RegForms!BJ67</f>
        <v>Not sure yet</v>
      </c>
      <c r="G67" s="13" t="b">
        <f t="shared" si="1"/>
        <v>0</v>
      </c>
      <c r="H67" s="21" t="str">
        <f>RegForms!F67</f>
        <v>annadinnz@gmail.com</v>
      </c>
      <c r="I67" s="13" t="str">
        <f>RegForms!G67</f>
        <v>09 4082103</v>
      </c>
      <c r="J67" s="13" t="str">
        <f>RegForms!H67</f>
        <v>021 02552057</v>
      </c>
    </row>
    <row r="68" spans="1:10" hidden="1">
      <c r="A68" s="13" t="str">
        <f>RegForms!B68</f>
        <v>Gray Southon</v>
      </c>
      <c r="B68" s="13">
        <f>RegForms!BF68</f>
        <v>0</v>
      </c>
      <c r="C68" s="13">
        <f>RegForms!BG68</f>
        <v>0</v>
      </c>
      <c r="D68" s="13">
        <f>RegForms!BH68</f>
        <v>0</v>
      </c>
      <c r="E68" s="13">
        <f>RegForms!BI68</f>
        <v>0</v>
      </c>
      <c r="F68" s="13">
        <f>RegForms!BJ68</f>
        <v>0</v>
      </c>
      <c r="G68" s="13" t="b">
        <f t="shared" si="1"/>
        <v>0</v>
      </c>
      <c r="H68" s="21" t="str">
        <f>RegForms!F68</f>
        <v>gray@southon.net</v>
      </c>
      <c r="I68" s="13" t="str">
        <f>RegForms!G68</f>
        <v>07 5787119</v>
      </c>
      <c r="J68" s="13" t="str">
        <f>RegForms!H68</f>
        <v>021 020977</v>
      </c>
    </row>
    <row r="69" spans="1:10" ht="30" hidden="1">
      <c r="A69" s="13" t="str">
        <f>RegForms!B69</f>
        <v>Eileen Gundesen</v>
      </c>
      <c r="B69" s="13">
        <f>RegForms!BF69</f>
        <v>0</v>
      </c>
      <c r="C69" s="13">
        <f>RegForms!BG69</f>
        <v>0</v>
      </c>
      <c r="D69" s="13">
        <f>RegForms!BH69</f>
        <v>0</v>
      </c>
      <c r="E69" s="13">
        <f>RegForms!BI69</f>
        <v>0</v>
      </c>
      <c r="F69" s="13">
        <f>RegForms!BJ69</f>
        <v>0</v>
      </c>
      <c r="G69" s="13" t="b">
        <f t="shared" si="1"/>
        <v>0</v>
      </c>
      <c r="H69" s="21" t="str">
        <f>RegForms!F69</f>
        <v>eileengundesennz@gmail.com</v>
      </c>
      <c r="I69" s="13" t="str">
        <f>RegForms!G69</f>
        <v>06 7550605</v>
      </c>
      <c r="J69" s="13" t="str">
        <f>RegForms!H69</f>
        <v>027 3510894</v>
      </c>
    </row>
    <row r="70" spans="1:10" ht="30" hidden="1">
      <c r="A70" s="13" t="str">
        <f>RegForms!B70</f>
        <v>Ruth Gadgil</v>
      </c>
      <c r="B70" s="13">
        <f>RegForms!BF70</f>
        <v>0</v>
      </c>
      <c r="C70" s="13">
        <f>RegForms!BG70</f>
        <v>0</v>
      </c>
      <c r="D70" s="13">
        <f>RegForms!BH70</f>
        <v>0</v>
      </c>
      <c r="E70" s="13">
        <f>RegForms!BI70</f>
        <v>0</v>
      </c>
      <c r="F70" s="13">
        <f>RegForms!BJ70</f>
        <v>0</v>
      </c>
      <c r="G70" s="13" t="b">
        <f t="shared" si="1"/>
        <v>0</v>
      </c>
      <c r="H70" s="21" t="str">
        <f>RegForms!F70</f>
        <v>ruth.gadgil@xtra.co.nz</v>
      </c>
      <c r="I70" s="13" t="str">
        <f>RegForms!G70</f>
        <v>07 3481836</v>
      </c>
      <c r="J70" s="13">
        <f>RegForms!H70</f>
        <v>0</v>
      </c>
    </row>
    <row r="71" spans="1:10" ht="45" hidden="1">
      <c r="A71" s="13" t="str">
        <f>RegForms!B71</f>
        <v>Carril Karr</v>
      </c>
      <c r="B71" s="13">
        <f>RegForms!BF71</f>
        <v>0</v>
      </c>
      <c r="C71" s="13">
        <f>RegForms!BG71</f>
        <v>0</v>
      </c>
      <c r="D71" s="13">
        <f>RegForms!BH71</f>
        <v>0</v>
      </c>
      <c r="E71" s="13">
        <f>RegForms!BI71</f>
        <v>0</v>
      </c>
      <c r="F71" s="13">
        <f>RegForms!BJ71</f>
        <v>0</v>
      </c>
      <c r="G71" s="13" t="b">
        <f t="shared" si="1"/>
        <v>0</v>
      </c>
      <c r="H71" s="21" t="str">
        <f>RegForms!F71</f>
        <v>ckarr-hamilton@hotmail.com</v>
      </c>
      <c r="I71" s="13" t="str">
        <f>RegForms!G71</f>
        <v>07 8472842</v>
      </c>
      <c r="J71" s="13" t="str">
        <f>RegForms!H71</f>
        <v>021 1794827</v>
      </c>
    </row>
    <row r="72" spans="1:10" ht="30" hidden="1">
      <c r="A72" s="13" t="str">
        <f>RegForms!B72</f>
        <v>Cathee Glennon</v>
      </c>
      <c r="B72" s="13">
        <f>RegForms!BF72</f>
        <v>0</v>
      </c>
      <c r="C72" s="13">
        <f>RegForms!BG72</f>
        <v>0</v>
      </c>
      <c r="D72" s="13">
        <f>RegForms!BH72</f>
        <v>0</v>
      </c>
      <c r="E72" s="13">
        <f>RegForms!BI72</f>
        <v>0</v>
      </c>
      <c r="F72" s="13">
        <f>RegForms!BJ72</f>
        <v>0</v>
      </c>
      <c r="G72" s="13" t="b">
        <f t="shared" si="1"/>
        <v>0</v>
      </c>
      <c r="H72" s="21" t="str">
        <f>RegForms!F72</f>
        <v>cathee.glennon@gmail.com</v>
      </c>
      <c r="I72" s="13" t="str">
        <f>RegForms!G72</f>
        <v>021 1765090</v>
      </c>
      <c r="J72" s="13">
        <f>RegForms!H72</f>
        <v>0</v>
      </c>
    </row>
    <row r="73" spans="1:10" ht="30" hidden="1">
      <c r="A73" s="13" t="str">
        <f>RegForms!B73</f>
        <v>Roisin Whelan</v>
      </c>
      <c r="B73" s="13">
        <f>RegForms!BF73</f>
        <v>0</v>
      </c>
      <c r="C73" s="13">
        <f>RegForms!BG73</f>
        <v>0</v>
      </c>
      <c r="D73" s="13">
        <f>RegForms!BH73</f>
        <v>0</v>
      </c>
      <c r="E73" s="13">
        <f>RegForms!BI73</f>
        <v>0</v>
      </c>
      <c r="F73" s="13">
        <f>RegForms!BJ73</f>
        <v>0</v>
      </c>
      <c r="G73" s="13" t="b">
        <f t="shared" si="1"/>
        <v>0</v>
      </c>
      <c r="H73" s="21" t="str">
        <f>RegForms!F73</f>
        <v>keepitsimple4865@gmail.com</v>
      </c>
      <c r="I73" s="13">
        <f>RegForms!G73</f>
        <v>0</v>
      </c>
      <c r="J73" s="13" t="str">
        <f>RegForms!H73</f>
        <v>022 0126744</v>
      </c>
    </row>
    <row r="74" spans="1:10" ht="30" hidden="1">
      <c r="A74" s="13" t="str">
        <f>RegForms!B74</f>
        <v>Niamh Whelan-Turnbull</v>
      </c>
      <c r="B74" s="13">
        <f>RegForms!BF74</f>
        <v>0</v>
      </c>
      <c r="C74" s="13">
        <f>RegForms!BG74</f>
        <v>0</v>
      </c>
      <c r="D74" s="13">
        <f>RegForms!BH74</f>
        <v>0</v>
      </c>
      <c r="E74" s="13">
        <f>RegForms!BI74</f>
        <v>0</v>
      </c>
      <c r="F74" s="13">
        <f>RegForms!BJ74</f>
        <v>0</v>
      </c>
      <c r="G74" s="13" t="b">
        <f t="shared" si="1"/>
        <v>0</v>
      </c>
      <c r="H74" s="21" t="str">
        <f>RegForms!F74</f>
        <v>niamhw.t@gmail.com</v>
      </c>
      <c r="I74" s="13">
        <f>RegForms!G74</f>
        <v>0</v>
      </c>
      <c r="J74" s="13" t="str">
        <f>RegForms!H74</f>
        <v>022 3063207</v>
      </c>
    </row>
    <row r="75" spans="1:10" ht="30" hidden="1">
      <c r="A75" s="13" t="str">
        <f>RegForms!B75</f>
        <v>Tobias Brooke</v>
      </c>
      <c r="B75" s="13">
        <f>RegForms!BF75</f>
        <v>0</v>
      </c>
      <c r="C75" s="13">
        <f>RegForms!BG75</f>
        <v>0</v>
      </c>
      <c r="D75" s="13">
        <f>RegForms!BH75</f>
        <v>0</v>
      </c>
      <c r="E75" s="13">
        <f>RegForms!BI75</f>
        <v>0</v>
      </c>
      <c r="F75" s="13">
        <f>RegForms!BJ75</f>
        <v>0</v>
      </c>
      <c r="G75" s="13" t="b">
        <f t="shared" si="1"/>
        <v>0</v>
      </c>
      <c r="H75" s="21" t="str">
        <f>RegForms!F75</f>
        <v>brooke.tobias@gmail.com</v>
      </c>
      <c r="I75" s="13">
        <f>RegForms!G75</f>
        <v>0</v>
      </c>
      <c r="J75" s="13" t="str">
        <f>RegForms!H75</f>
        <v>022 6982387</v>
      </c>
    </row>
    <row r="76" spans="1:10" ht="30" hidden="1">
      <c r="A76" s="13" t="str">
        <f>RegForms!B76</f>
        <v>Barbara Mountier</v>
      </c>
      <c r="B76" s="13">
        <f>RegForms!BF76</f>
        <v>0</v>
      </c>
      <c r="C76" s="13">
        <f>RegForms!BG76</f>
        <v>0</v>
      </c>
      <c r="D76" s="13">
        <f>RegForms!BH76</f>
        <v>0</v>
      </c>
      <c r="E76" s="13">
        <f>RegForms!BI76</f>
        <v>0</v>
      </c>
      <c r="F76" s="13">
        <f>RegForms!BJ76</f>
        <v>0</v>
      </c>
      <c r="G76" s="13" t="b">
        <f t="shared" si="1"/>
        <v>0</v>
      </c>
      <c r="H76" s="21" t="str">
        <f>RegForms!F76</f>
        <v>barbaramountier@xtra.co.nz</v>
      </c>
      <c r="I76" s="13" t="str">
        <f>RegForms!G76</f>
        <v>04 2932545</v>
      </c>
      <c r="J76" s="13" t="str">
        <f>RegForms!H76</f>
        <v>021 0683862</v>
      </c>
    </row>
    <row r="77" spans="1:10" ht="30" hidden="1">
      <c r="A77" s="13" t="str">
        <f>RegForms!B77</f>
        <v>Heather Nunns</v>
      </c>
      <c r="B77" s="13">
        <f>RegForms!BF77</f>
        <v>0</v>
      </c>
      <c r="C77" s="13">
        <f>RegForms!BG77</f>
        <v>0</v>
      </c>
      <c r="D77" s="13">
        <f>RegForms!BH77</f>
        <v>0</v>
      </c>
      <c r="E77" s="13">
        <f>RegForms!BI77</f>
        <v>0</v>
      </c>
      <c r="F77" s="13">
        <f>RegForms!BJ77</f>
        <v>0</v>
      </c>
      <c r="G77" s="13" t="b">
        <f t="shared" si="1"/>
        <v>0</v>
      </c>
      <c r="H77" s="21" t="str">
        <f>RegForms!F77</f>
        <v>heather@analyticmatters.co.nz</v>
      </c>
      <c r="I77" s="13" t="str">
        <f>RegForms!G77</f>
        <v>027 3329785</v>
      </c>
      <c r="J77" s="13">
        <f>RegForms!H77</f>
        <v>0</v>
      </c>
    </row>
    <row r="78" spans="1:10" hidden="1">
      <c r="A78" s="13" t="str">
        <f>RegForms!B78</f>
        <v>Rae Wensley</v>
      </c>
      <c r="B78" s="13">
        <f>RegForms!BF78</f>
        <v>0</v>
      </c>
      <c r="C78" s="13">
        <f>RegForms!BG78</f>
        <v>0</v>
      </c>
      <c r="D78" s="13">
        <f>RegForms!BH78</f>
        <v>0</v>
      </c>
      <c r="E78" s="13">
        <f>RegForms!BI78</f>
        <v>0</v>
      </c>
      <c r="F78" s="13">
        <f>RegForms!BJ78</f>
        <v>0</v>
      </c>
      <c r="G78" s="13" t="b">
        <f t="shared" si="1"/>
        <v>0</v>
      </c>
      <c r="H78" s="21">
        <f>RegForms!F78</f>
        <v>0</v>
      </c>
      <c r="I78" s="13" t="str">
        <f>RegForms!G78</f>
        <v>See Alistair Diary 29/4</v>
      </c>
      <c r="J78" s="13">
        <f>RegForms!H78</f>
        <v>0</v>
      </c>
    </row>
    <row r="79" spans="1:10" ht="30" hidden="1">
      <c r="A79" s="13" t="str">
        <f>RegForms!B79</f>
        <v>Patricia Macgregor</v>
      </c>
      <c r="B79" s="13">
        <f>RegForms!BF79</f>
        <v>0</v>
      </c>
      <c r="C79" s="13">
        <f>RegForms!BG79</f>
        <v>0</v>
      </c>
      <c r="D79" s="13">
        <f>RegForms!BH79</f>
        <v>0</v>
      </c>
      <c r="E79" s="13">
        <f>RegForms!BI79</f>
        <v>0</v>
      </c>
      <c r="F79" s="13">
        <f>RegForms!BJ79</f>
        <v>0</v>
      </c>
      <c r="G79" s="13" t="b">
        <f t="shared" ref="G79:G142" si="2">OR(B79,C79)</f>
        <v>0</v>
      </c>
      <c r="H79" s="21" t="str">
        <f>RegForms!F79</f>
        <v>anpjmacgregor@xtra.co.nz</v>
      </c>
      <c r="I79" s="13" t="str">
        <f>RegForms!G79</f>
        <v>06 3571184</v>
      </c>
      <c r="J79" s="13">
        <f>RegForms!H79</f>
        <v>0</v>
      </c>
    </row>
    <row r="80" spans="1:10" ht="30" hidden="1">
      <c r="A80" s="13" t="str">
        <f>RegForms!B80</f>
        <v>Robin Watts</v>
      </c>
      <c r="B80" s="13">
        <f>RegForms!BF80</f>
        <v>0</v>
      </c>
      <c r="C80" s="13">
        <f>RegForms!BG80</f>
        <v>0</v>
      </c>
      <c r="D80" s="13">
        <f>RegForms!BH80</f>
        <v>0</v>
      </c>
      <c r="E80" s="13">
        <f>RegForms!BI80</f>
        <v>0</v>
      </c>
      <c r="F80" s="13">
        <f>RegForms!BJ80</f>
        <v>0</v>
      </c>
      <c r="G80" s="13" t="b">
        <f t="shared" si="2"/>
        <v>0</v>
      </c>
      <c r="H80" s="21" t="str">
        <f>RegForms!F80</f>
        <v>robin@stoverwatts.com</v>
      </c>
      <c r="I80" s="13" t="str">
        <f>RegForms!G80</f>
        <v>09 3788008</v>
      </c>
      <c r="J80" s="13" t="str">
        <f>RegForms!H80</f>
        <v>021 2886478</v>
      </c>
    </row>
    <row r="81" spans="1:10" ht="30" hidden="1">
      <c r="A81" s="13" t="str">
        <f>RegForms!B81</f>
        <v>Sue Stover</v>
      </c>
      <c r="B81" s="13">
        <f>RegForms!BF81</f>
        <v>0</v>
      </c>
      <c r="C81" s="13">
        <f>RegForms!BG81</f>
        <v>0</v>
      </c>
      <c r="D81" s="13">
        <f>RegForms!BH81</f>
        <v>0</v>
      </c>
      <c r="E81" s="13">
        <f>RegForms!BI81</f>
        <v>0</v>
      </c>
      <c r="F81" s="13">
        <f>RegForms!BJ81</f>
        <v>0</v>
      </c>
      <c r="G81" s="13" t="b">
        <f t="shared" si="2"/>
        <v>0</v>
      </c>
      <c r="H81" s="21" t="str">
        <f>RegForms!F81</f>
        <v>robin@stoverwatts.com</v>
      </c>
      <c r="I81" s="13" t="str">
        <f>RegForms!G81</f>
        <v>09 3788008</v>
      </c>
      <c r="J81" s="13" t="str">
        <f>RegForms!H81</f>
        <v>021 02680278</v>
      </c>
    </row>
    <row r="82" spans="1:10" ht="30" hidden="1">
      <c r="A82" s="13" t="str">
        <f>RegForms!B82</f>
        <v>John Michaelis</v>
      </c>
      <c r="B82" s="13">
        <f>RegForms!BF82</f>
        <v>0</v>
      </c>
      <c r="C82" s="13">
        <f>RegForms!BG82</f>
        <v>0</v>
      </c>
      <c r="D82" s="13">
        <f>RegForms!BH82</f>
        <v>0</v>
      </c>
      <c r="E82" s="114">
        <f>RegForms!BI82</f>
        <v>0</v>
      </c>
      <c r="F82" s="13" t="str">
        <f>RegForms!BJ82</f>
        <v>To be advised - waitlisted for Kapiti Coast Airport; otherwise train</v>
      </c>
      <c r="G82" s="13" t="b">
        <f t="shared" si="2"/>
        <v>0</v>
      </c>
      <c r="H82" s="21" t="str">
        <f>RegForms!F82</f>
        <v>John@Michaelis.net</v>
      </c>
      <c r="I82" s="13">
        <f>RegForms!G82</f>
        <v>0</v>
      </c>
      <c r="J82" s="13" t="str">
        <f>RegForms!H82</f>
        <v>027 3617023</v>
      </c>
    </row>
    <row r="83" spans="1:10" ht="30">
      <c r="A83" s="13" t="str">
        <f>RegForms!B83</f>
        <v>Meghan Stewart-Ward</v>
      </c>
      <c r="B83" s="13">
        <f>RegForms!BF83</f>
        <v>1</v>
      </c>
      <c r="C83" s="13">
        <f>RegForms!BG83</f>
        <v>0</v>
      </c>
      <c r="D83" s="13" t="str">
        <f>RegForms!BH83</f>
        <v>Sun</v>
      </c>
      <c r="E83" s="113" t="str">
        <f>RegForms!BI83</f>
        <v>1:15ish</v>
      </c>
      <c r="F83" s="21">
        <f>RegForms!BJ83</f>
        <v>0</v>
      </c>
      <c r="G83" s="13" t="b">
        <f t="shared" si="2"/>
        <v>1</v>
      </c>
      <c r="H83" s="21" t="str">
        <f>RegForms!F83</f>
        <v>m.stewartward@gmail.com</v>
      </c>
      <c r="I83" s="13">
        <f>RegForms!G83</f>
        <v>0</v>
      </c>
      <c r="J83" s="13" t="str">
        <f>RegForms!H83</f>
        <v>0222 1238804</v>
      </c>
    </row>
    <row r="84" spans="1:10" hidden="1">
      <c r="A84" s="13" t="str">
        <f>RegForms!B84</f>
        <v>Liz Remmerswaal</v>
      </c>
      <c r="B84" s="13">
        <f>RegForms!BF84</f>
        <v>0</v>
      </c>
      <c r="C84" s="13">
        <f>RegForms!BG84</f>
        <v>0</v>
      </c>
      <c r="D84" s="13">
        <f>RegForms!BH84</f>
        <v>0</v>
      </c>
      <c r="E84" s="13">
        <f>RegForms!BI84</f>
        <v>0</v>
      </c>
      <c r="F84" s="13">
        <f>RegForms!BJ84</f>
        <v>0</v>
      </c>
      <c r="G84" s="13" t="b">
        <f t="shared" si="2"/>
        <v>0</v>
      </c>
      <c r="H84" s="21" t="str">
        <f>RegForms!F84</f>
        <v>lizrem@gmail.com</v>
      </c>
      <c r="I84" s="13" t="str">
        <f>RegForms!G84</f>
        <v>027 3331055</v>
      </c>
      <c r="J84" s="13">
        <f>RegForms!H84</f>
        <v>0</v>
      </c>
    </row>
    <row r="85" spans="1:10" ht="30" hidden="1">
      <c r="A85" s="13" t="str">
        <f>RegForms!B85</f>
        <v>Hilda Daw</v>
      </c>
      <c r="B85" s="13">
        <f>RegForms!BF85</f>
        <v>0</v>
      </c>
      <c r="C85" s="13">
        <f>RegForms!BG85</f>
        <v>0</v>
      </c>
      <c r="D85" s="13">
        <f>RegForms!BH85</f>
        <v>0</v>
      </c>
      <c r="E85" s="13">
        <f>RegForms!BI85</f>
        <v>0</v>
      </c>
      <c r="F85" s="13">
        <f>RegForms!BJ85</f>
        <v>0</v>
      </c>
      <c r="G85" s="13" t="b">
        <f t="shared" si="2"/>
        <v>0</v>
      </c>
      <c r="H85" s="21" t="str">
        <f>RegForms!F85</f>
        <v>hildadaw@icloud.com</v>
      </c>
      <c r="I85" s="13">
        <f>RegForms!G85</f>
        <v>0</v>
      </c>
      <c r="J85" s="13" t="str">
        <f>RegForms!H85</f>
        <v>021 0429296</v>
      </c>
    </row>
    <row r="86" spans="1:10" ht="30" hidden="1">
      <c r="A86" s="13" t="str">
        <f>RegForms!B86</f>
        <v>Josie Mir</v>
      </c>
      <c r="B86" s="13">
        <f>RegForms!BF86</f>
        <v>0</v>
      </c>
      <c r="C86" s="13">
        <f>RegForms!BG86</f>
        <v>0</v>
      </c>
      <c r="D86" s="13">
        <f>RegForms!BH86</f>
        <v>0</v>
      </c>
      <c r="E86" s="13">
        <f>RegForms!BI86</f>
        <v>0</v>
      </c>
      <c r="F86" s="13">
        <f>RegForms!BJ86</f>
        <v>0</v>
      </c>
      <c r="G86" s="13" t="b">
        <f t="shared" si="2"/>
        <v>0</v>
      </c>
      <c r="H86" s="21" t="str">
        <f>RegForms!F86</f>
        <v>josefmir@gmail.com</v>
      </c>
      <c r="I86" s="13" t="str">
        <f>RegForms!G86</f>
        <v>07 3237955</v>
      </c>
      <c r="J86" s="13">
        <f>RegForms!H86</f>
        <v>0</v>
      </c>
    </row>
    <row r="87" spans="1:10" ht="30" hidden="1">
      <c r="A87" s="13" t="str">
        <f>RegForms!B87</f>
        <v>Margaret Blakely</v>
      </c>
      <c r="B87" s="13">
        <f>RegForms!BF87</f>
        <v>0</v>
      </c>
      <c r="C87" s="13">
        <f>RegForms!BG87</f>
        <v>0</v>
      </c>
      <c r="D87" s="13">
        <f>RegForms!BH87</f>
        <v>0</v>
      </c>
      <c r="E87" s="13">
        <f>RegForms!BI87</f>
        <v>0</v>
      </c>
      <c r="F87" s="13">
        <f>RegForms!BJ87</f>
        <v>0</v>
      </c>
      <c r="G87" s="13" t="b">
        <f t="shared" si="2"/>
        <v>0</v>
      </c>
      <c r="H87" s="21" t="str">
        <f>RegForms!F87</f>
        <v>margaret.blakely@gmail.com</v>
      </c>
      <c r="I87" s="13" t="str">
        <f>RegForms!G87</f>
        <v>09 8469633</v>
      </c>
      <c r="J87" s="13" t="str">
        <f>RegForms!H87</f>
        <v>021 0422484</v>
      </c>
    </row>
    <row r="88" spans="1:10" ht="30" hidden="1">
      <c r="A88" s="13" t="str">
        <f>RegForms!B88</f>
        <v>Ian Stephens</v>
      </c>
      <c r="B88" s="13">
        <f>RegForms!BF88</f>
        <v>0</v>
      </c>
      <c r="C88" s="13">
        <f>RegForms!BG88</f>
        <v>0</v>
      </c>
      <c r="D88" s="13">
        <f>RegForms!BH88</f>
        <v>0</v>
      </c>
      <c r="E88" s="13">
        <f>RegForms!BI88</f>
        <v>0</v>
      </c>
      <c r="F88" s="13">
        <f>RegForms!BJ88</f>
        <v>0</v>
      </c>
      <c r="G88" s="13" t="b">
        <f t="shared" si="2"/>
        <v>0</v>
      </c>
      <c r="H88" s="21" t="str">
        <f>RegForms!F88</f>
        <v>ian.viv@kinect.co.nz</v>
      </c>
      <c r="I88" s="13" t="str">
        <f>RegForms!G88</f>
        <v>07 5782056</v>
      </c>
      <c r="J88" s="13" t="str">
        <f>RegForms!H88</f>
        <v>027 4581322</v>
      </c>
    </row>
    <row r="89" spans="1:10" ht="30" hidden="1">
      <c r="A89" s="13" t="str">
        <f>RegForms!B89</f>
        <v>Allan Harvey</v>
      </c>
      <c r="B89" s="13">
        <f>RegForms!BF89</f>
        <v>0</v>
      </c>
      <c r="C89" s="13">
        <f>RegForms!BG89</f>
        <v>0</v>
      </c>
      <c r="D89" s="13">
        <f>RegForms!BH89</f>
        <v>0</v>
      </c>
      <c r="E89" s="13">
        <f>RegForms!BI89</f>
        <v>0</v>
      </c>
      <c r="F89" s="13">
        <f>RegForms!BJ89</f>
        <v>0</v>
      </c>
      <c r="G89" s="13" t="b">
        <f t="shared" si="2"/>
        <v>0</v>
      </c>
      <c r="H89" s="21" t="str">
        <f>RegForms!F89</f>
        <v>allan.harvey@xtra.co.nz</v>
      </c>
      <c r="I89" s="13" t="str">
        <f>RegForms!G89</f>
        <v>04 2991877</v>
      </c>
      <c r="J89" s="13" t="str">
        <f>RegForms!H89</f>
        <v>027 2420112</v>
      </c>
    </row>
    <row r="90" spans="1:10" ht="45">
      <c r="A90" s="13" t="str">
        <f>RegForms!B90</f>
        <v>Saskia Schuitemaker</v>
      </c>
      <c r="B90" s="13">
        <f>RegForms!BF90</f>
        <v>1</v>
      </c>
      <c r="C90" s="13">
        <f>RegForms!BG90</f>
        <v>0</v>
      </c>
      <c r="D90" s="13" t="str">
        <f>RegForms!BH90</f>
        <v>Fri</v>
      </c>
      <c r="E90" s="113">
        <f>RegForms!BI90</f>
        <v>0</v>
      </c>
      <c r="F90" s="21" t="str">
        <f>RegForms!BJ90</f>
        <v>Flight from Hamilton then train. Possibly not - asked for names ofWellington people who might be travelling up on Friday</v>
      </c>
      <c r="G90" s="13" t="b">
        <f t="shared" si="2"/>
        <v>1</v>
      </c>
      <c r="H90" s="21" t="str">
        <f>RegForms!F90</f>
        <v>Saskia.Schuitemaker@waikatodhb.health.nz</v>
      </c>
      <c r="I90" s="13">
        <f>RegForms!G90</f>
        <v>0</v>
      </c>
      <c r="J90" s="13" t="str">
        <f>RegForms!H90</f>
        <v>022 3202900</v>
      </c>
    </row>
    <row r="91" spans="1:10" ht="30" hidden="1">
      <c r="A91" s="13" t="str">
        <f>RegForms!B91</f>
        <v>Andrew Weatherley</v>
      </c>
      <c r="B91" s="13">
        <f>RegForms!BF91</f>
        <v>0</v>
      </c>
      <c r="C91" s="13">
        <f>RegForms!BG91</f>
        <v>0</v>
      </c>
      <c r="D91" s="13">
        <f>RegForms!BH91</f>
        <v>0</v>
      </c>
      <c r="E91" s="13">
        <f>RegForms!BI91</f>
        <v>0</v>
      </c>
      <c r="F91" s="13">
        <f>RegForms!BJ91</f>
        <v>0</v>
      </c>
      <c r="G91" s="13" t="b">
        <f t="shared" si="2"/>
        <v>0</v>
      </c>
      <c r="H91" s="21" t="str">
        <f>RegForms!F91</f>
        <v>weatherleyar@gmail.com</v>
      </c>
      <c r="I91" s="13" t="str">
        <f>RegForms!G91</f>
        <v>07 5710806</v>
      </c>
      <c r="J91" s="13" t="str">
        <f>RegForms!H91</f>
        <v>021 08768788</v>
      </c>
    </row>
    <row r="92" spans="1:10" ht="30" hidden="1">
      <c r="A92" s="13" t="str">
        <f>RegForms!B92</f>
        <v>Tony Taylor</v>
      </c>
      <c r="B92" s="13">
        <f>RegForms!BF92</f>
        <v>0</v>
      </c>
      <c r="C92" s="13">
        <f>RegForms!BG92</f>
        <v>0</v>
      </c>
      <c r="D92" s="13">
        <f>RegForms!BH92</f>
        <v>0</v>
      </c>
      <c r="E92" s="13">
        <f>RegForms!BI92</f>
        <v>0</v>
      </c>
      <c r="F92" s="13">
        <f>RegForms!BJ92</f>
        <v>0</v>
      </c>
      <c r="G92" s="13" t="b">
        <f t="shared" si="2"/>
        <v>0</v>
      </c>
      <c r="H92" s="21" t="str">
        <f>RegForms!F92</f>
        <v>tony.taylor902@gmail.com</v>
      </c>
      <c r="I92" s="13" t="str">
        <f>RegForms!G92</f>
        <v>04 2927570</v>
      </c>
      <c r="J92" s="13">
        <f>RegForms!H92</f>
        <v>0</v>
      </c>
    </row>
    <row r="93" spans="1:10" ht="30" hidden="1">
      <c r="A93" s="13" t="str">
        <f>RegForms!B93</f>
        <v>Alison Downer</v>
      </c>
      <c r="B93" s="13">
        <f>RegForms!BF93</f>
        <v>0</v>
      </c>
      <c r="C93" s="13">
        <f>RegForms!BG93</f>
        <v>0</v>
      </c>
      <c r="D93" s="13">
        <f>RegForms!BH93</f>
        <v>0</v>
      </c>
      <c r="E93" s="13">
        <f>RegForms!BI93</f>
        <v>0</v>
      </c>
      <c r="F93" s="13">
        <f>RegForms!BJ93</f>
        <v>0</v>
      </c>
      <c r="G93" s="13" t="b">
        <f t="shared" si="2"/>
        <v>0</v>
      </c>
      <c r="H93" s="21" t="str">
        <f>RegForms!F93</f>
        <v>tony.taylor902@gmail.com</v>
      </c>
      <c r="I93" s="13" t="str">
        <f>RegForms!G93</f>
        <v>04 2927570</v>
      </c>
      <c r="J93" s="13">
        <f>RegForms!H93</f>
        <v>0</v>
      </c>
    </row>
    <row r="94" spans="1:10" ht="30" hidden="1">
      <c r="A94" s="13" t="str">
        <f>RegForms!B94</f>
        <v>Allison Kirkegaard</v>
      </c>
      <c r="B94" s="13">
        <f>RegForms!BF94</f>
        <v>0</v>
      </c>
      <c r="C94" s="13">
        <f>RegForms!BG94</f>
        <v>0</v>
      </c>
      <c r="D94" s="13">
        <f>RegForms!BH94</f>
        <v>0</v>
      </c>
      <c r="E94" s="13">
        <f>RegForms!BI94</f>
        <v>0</v>
      </c>
      <c r="F94" s="13">
        <f>RegForms!BJ94</f>
        <v>0</v>
      </c>
      <c r="G94" s="13" t="b">
        <f t="shared" si="2"/>
        <v>0</v>
      </c>
      <c r="H94" s="21" t="str">
        <f>RegForms!F94</f>
        <v>amkd2015@MyMail.pomona.edu</v>
      </c>
      <c r="I94" s="13">
        <f>RegForms!G94</f>
        <v>16304841698</v>
      </c>
      <c r="J94" s="13">
        <f>RegForms!H94</f>
        <v>0</v>
      </c>
    </row>
    <row r="95" spans="1:10" ht="30" hidden="1">
      <c r="A95" s="13" t="str">
        <f>RegForms!B95</f>
        <v>Brylin Highton</v>
      </c>
      <c r="B95" s="13">
        <f>RegForms!BF95</f>
        <v>0</v>
      </c>
      <c r="C95" s="13">
        <f>RegForms!BG95</f>
        <v>0</v>
      </c>
      <c r="D95" s="13">
        <f>RegForms!BH95</f>
        <v>0</v>
      </c>
      <c r="E95" s="13">
        <f>RegForms!BI95</f>
        <v>0</v>
      </c>
      <c r="F95" s="13">
        <f>RegForms!BJ95</f>
        <v>0</v>
      </c>
      <c r="G95" s="13" t="b">
        <f t="shared" si="2"/>
        <v>0</v>
      </c>
      <c r="H95" s="21" t="str">
        <f>RegForms!F95</f>
        <v>brylin.highton@gmail.com</v>
      </c>
      <c r="I95" s="13" t="str">
        <f>RegForms!G95</f>
        <v>03 4675599</v>
      </c>
      <c r="J95" s="13" t="str">
        <f>RegForms!H95</f>
        <v>021 0562947</v>
      </c>
    </row>
    <row r="96" spans="1:10" ht="30" hidden="1">
      <c r="A96" s="13" t="str">
        <f>RegForms!B96</f>
        <v>John Highton</v>
      </c>
      <c r="B96" s="13">
        <f>RegForms!BF96</f>
        <v>0</v>
      </c>
      <c r="C96" s="13">
        <f>RegForms!BG96</f>
        <v>0</v>
      </c>
      <c r="D96" s="13">
        <f>RegForms!BH96</f>
        <v>0</v>
      </c>
      <c r="E96" s="13">
        <f>RegForms!BI96</f>
        <v>0</v>
      </c>
      <c r="F96" s="13">
        <f>RegForms!BJ96</f>
        <v>0</v>
      </c>
      <c r="G96" s="13" t="b">
        <f t="shared" si="2"/>
        <v>0</v>
      </c>
      <c r="H96" s="21" t="str">
        <f>RegForms!F96</f>
        <v>brylin.highton@gmail.com</v>
      </c>
      <c r="I96" s="13" t="str">
        <f>RegForms!G96</f>
        <v>03 4675599</v>
      </c>
      <c r="J96" s="13" t="str">
        <f>RegForms!H96</f>
        <v>027 4343877</v>
      </c>
    </row>
    <row r="97" spans="1:10" ht="30" hidden="1">
      <c r="A97" s="13" t="str">
        <f>RegForms!B97</f>
        <v>Simonne Wood</v>
      </c>
      <c r="B97" s="13">
        <f>RegForms!BF97</f>
        <v>0</v>
      </c>
      <c r="C97" s="13">
        <f>RegForms!BG97</f>
        <v>0</v>
      </c>
      <c r="D97" s="13">
        <f>RegForms!BH97</f>
        <v>0</v>
      </c>
      <c r="E97" s="13">
        <f>RegForms!BI97</f>
        <v>0</v>
      </c>
      <c r="F97" s="13">
        <f>RegForms!BJ97</f>
        <v>0</v>
      </c>
      <c r="G97" s="13" t="b">
        <f t="shared" si="2"/>
        <v>0</v>
      </c>
      <c r="H97" s="21" t="str">
        <f>RegForms!F97</f>
        <v>simsam45@gmail.com</v>
      </c>
      <c r="I97" s="13" t="str">
        <f>RegForms!G97</f>
        <v>03 9078068</v>
      </c>
      <c r="J97" s="13" t="str">
        <f>RegForms!H97</f>
        <v>027 9078068</v>
      </c>
    </row>
    <row r="98" spans="1:10" hidden="1">
      <c r="A98" s="13">
        <f>RegForms!B98</f>
        <v>0</v>
      </c>
      <c r="B98" s="13">
        <f>RegForms!BF98</f>
        <v>0</v>
      </c>
      <c r="C98" s="13">
        <f>RegForms!BG98</f>
        <v>0</v>
      </c>
      <c r="D98" s="13">
        <f>RegForms!BH98</f>
        <v>0</v>
      </c>
      <c r="E98" s="13">
        <f>RegForms!BI98</f>
        <v>0</v>
      </c>
      <c r="F98" s="13">
        <f>RegForms!BJ98</f>
        <v>0</v>
      </c>
      <c r="G98" s="13" t="b">
        <f t="shared" si="2"/>
        <v>0</v>
      </c>
      <c r="H98" s="21">
        <f>RegForms!F98</f>
        <v>0</v>
      </c>
      <c r="I98" s="13">
        <f>RegForms!G98</f>
        <v>0</v>
      </c>
      <c r="J98" s="13">
        <f>RegForms!H98</f>
        <v>0</v>
      </c>
    </row>
    <row r="99" spans="1:10" hidden="1">
      <c r="A99" s="13" t="str">
        <f>RegForms!B99</f>
        <v>Anjum Rahman</v>
      </c>
      <c r="B99" s="13">
        <f>RegForms!BF99</f>
        <v>0</v>
      </c>
      <c r="C99" s="13">
        <f>RegForms!BG99</f>
        <v>0</v>
      </c>
      <c r="D99" s="13">
        <f>RegForms!BH99</f>
        <v>0</v>
      </c>
      <c r="E99" s="13">
        <f>RegForms!BI99</f>
        <v>0</v>
      </c>
      <c r="F99" s="13">
        <f>RegForms!BJ99</f>
        <v>0</v>
      </c>
      <c r="G99" s="13" t="b">
        <f t="shared" si="2"/>
        <v>0</v>
      </c>
      <c r="H99" s="21">
        <f>RegForms!F99</f>
        <v>0</v>
      </c>
      <c r="I99" s="13">
        <f>RegForms!G99</f>
        <v>0</v>
      </c>
      <c r="J99" s="13">
        <f>RegForms!H99</f>
        <v>0</v>
      </c>
    </row>
    <row r="100" spans="1:10" hidden="1">
      <c r="A100" s="13" t="str">
        <f>RegForms!B100</f>
        <v>Jonathan Fletcher</v>
      </c>
      <c r="B100" s="13">
        <f>RegForms!BF100</f>
        <v>0</v>
      </c>
      <c r="C100" s="13">
        <f>RegForms!BG100</f>
        <v>0</v>
      </c>
      <c r="D100" s="13">
        <f>RegForms!BH100</f>
        <v>0</v>
      </c>
      <c r="E100" s="13">
        <f>RegForms!BI100</f>
        <v>0</v>
      </c>
      <c r="F100" s="13">
        <f>RegForms!BJ100</f>
        <v>0</v>
      </c>
      <c r="G100" s="13" t="b">
        <f t="shared" si="2"/>
        <v>0</v>
      </c>
      <c r="H100" s="21" t="str">
        <f>RegForms!F100</f>
        <v>jontyfl1@gmail.com</v>
      </c>
      <c r="I100" s="13">
        <f>RegForms!G100</f>
        <v>0</v>
      </c>
      <c r="J100" s="13" t="str">
        <f>RegForms!H100</f>
        <v>027 7831018</v>
      </c>
    </row>
    <row r="101" spans="1:10" hidden="1">
      <c r="A101" s="13" t="str">
        <f>RegForms!B101</f>
        <v>Philippa Fletcher</v>
      </c>
      <c r="B101" s="13">
        <f>RegForms!BF101</f>
        <v>0</v>
      </c>
      <c r="C101" s="13">
        <f>RegForms!BG101</f>
        <v>0</v>
      </c>
      <c r="D101" s="13">
        <f>RegForms!BH101</f>
        <v>0</v>
      </c>
      <c r="E101" s="13">
        <f>RegForms!BI101</f>
        <v>0</v>
      </c>
      <c r="F101" s="13">
        <f>RegForms!BJ101</f>
        <v>0</v>
      </c>
      <c r="G101" s="13" t="b">
        <f t="shared" si="2"/>
        <v>0</v>
      </c>
      <c r="H101" s="21" t="str">
        <f>RegForms!F101</f>
        <v>jontyfl1@gmail.com</v>
      </c>
      <c r="I101" s="13">
        <f>RegForms!G101</f>
        <v>0</v>
      </c>
      <c r="J101" s="13" t="str">
        <f>RegForms!H101</f>
        <v>027 6119561</v>
      </c>
    </row>
    <row r="102" spans="1:10" ht="30" hidden="1">
      <c r="A102" s="13" t="str">
        <f>RegForms!B102</f>
        <v>Marion Leighton</v>
      </c>
      <c r="B102" s="13">
        <f>RegForms!BF102</f>
        <v>0</v>
      </c>
      <c r="C102" s="13">
        <f>RegForms!BG102</f>
        <v>0</v>
      </c>
      <c r="D102" s="13">
        <f>RegForms!BH102</f>
        <v>0</v>
      </c>
      <c r="E102" s="13">
        <f>RegForms!BI102</f>
        <v>0</v>
      </c>
      <c r="F102" s="13">
        <f>RegForms!BJ102</f>
        <v>0</v>
      </c>
      <c r="G102" s="13" t="b">
        <f t="shared" si="2"/>
        <v>0</v>
      </c>
      <c r="H102" s="21" t="str">
        <f>RegForms!F102</f>
        <v>quentinmarion@hotmail.com</v>
      </c>
      <c r="I102" s="13">
        <f>RegForms!G102</f>
        <v>0</v>
      </c>
      <c r="J102" s="13" t="str">
        <f>RegForms!H102</f>
        <v>022 6793601</v>
      </c>
    </row>
    <row r="103" spans="1:10" hidden="1">
      <c r="A103" s="13" t="str">
        <f>RegForms!B103</f>
        <v>Gary Phillips</v>
      </c>
      <c r="B103" s="13">
        <f>RegForms!BF103</f>
        <v>0</v>
      </c>
      <c r="C103" s="13">
        <f>RegForms!BG103</f>
        <v>0</v>
      </c>
      <c r="D103" s="13">
        <f>RegForms!BH103</f>
        <v>0</v>
      </c>
      <c r="E103" s="13">
        <f>RegForms!BI103</f>
        <v>0</v>
      </c>
      <c r="F103" s="13">
        <f>RegForms!BJ103</f>
        <v>0</v>
      </c>
      <c r="G103" s="13" t="b">
        <f t="shared" si="2"/>
        <v>0</v>
      </c>
      <c r="H103" s="21" t="str">
        <f>RegForms!F103</f>
        <v>garlo@xtra.co.nz</v>
      </c>
      <c r="I103" s="13" t="str">
        <f>RegForms!G103</f>
        <v>06 3686717</v>
      </c>
      <c r="J103" s="13">
        <f>RegForms!H103</f>
        <v>0</v>
      </c>
    </row>
    <row r="104" spans="1:10" ht="30" hidden="1">
      <c r="A104" s="13" t="str">
        <f>RegForms!B104</f>
        <v>Brigit Howitt</v>
      </c>
      <c r="B104" s="13">
        <f>RegForms!BF104</f>
        <v>0</v>
      </c>
      <c r="C104" s="13">
        <f>RegForms!BG104</f>
        <v>0</v>
      </c>
      <c r="D104" s="13">
        <f>RegForms!BH104</f>
        <v>0</v>
      </c>
      <c r="E104" s="13">
        <f>RegForms!BI104</f>
        <v>0</v>
      </c>
      <c r="F104" s="13">
        <f>RegForms!BJ104</f>
        <v>0</v>
      </c>
      <c r="G104" s="13" t="b">
        <f t="shared" si="2"/>
        <v>0</v>
      </c>
      <c r="H104" s="21" t="str">
        <f>RegForms!F104</f>
        <v>brigithowitt@gmail.com</v>
      </c>
      <c r="I104" s="13" t="str">
        <f>RegForms!G104</f>
        <v>04 2933684</v>
      </c>
      <c r="J104" s="13">
        <f>RegForms!H104</f>
        <v>0</v>
      </c>
    </row>
    <row r="105" spans="1:10" ht="30" hidden="1">
      <c r="A105" s="13" t="str">
        <f>RegForms!B105</f>
        <v>Natali Allen</v>
      </c>
      <c r="B105" s="13">
        <f>RegForms!BF105</f>
        <v>0</v>
      </c>
      <c r="C105" s="13">
        <f>RegForms!BG105</f>
        <v>0</v>
      </c>
      <c r="D105" s="13">
        <f>RegForms!BH105</f>
        <v>0</v>
      </c>
      <c r="E105" s="13">
        <f>RegForms!BI105</f>
        <v>0</v>
      </c>
      <c r="F105" s="13">
        <f>RegForms!BJ105</f>
        <v>0</v>
      </c>
      <c r="G105" s="13" t="b">
        <f t="shared" si="2"/>
        <v>0</v>
      </c>
      <c r="H105" s="21" t="str">
        <f>RegForms!F105</f>
        <v>brigithowitt@gmail.com</v>
      </c>
      <c r="I105" s="13" t="str">
        <f>RegForms!G105</f>
        <v>04 2933684</v>
      </c>
      <c r="J105" s="13">
        <f>RegForms!H105</f>
        <v>0</v>
      </c>
    </row>
    <row r="106" spans="1:10" ht="30" hidden="1">
      <c r="A106" s="13" t="str">
        <f>RegForms!B106</f>
        <v>Orlanda Endicott</v>
      </c>
      <c r="B106" s="13">
        <f>RegForms!BF106</f>
        <v>0</v>
      </c>
      <c r="C106" s="13">
        <f>RegForms!BG106</f>
        <v>0</v>
      </c>
      <c r="D106" s="13">
        <f>RegForms!BH106</f>
        <v>0</v>
      </c>
      <c r="E106" s="13">
        <f>RegForms!BI106</f>
        <v>0</v>
      </c>
      <c r="F106" s="13">
        <f>RegForms!BJ106</f>
        <v>0</v>
      </c>
      <c r="G106" s="13" t="b">
        <f t="shared" si="2"/>
        <v>0</v>
      </c>
      <c r="H106" s="21" t="str">
        <f>RegForms!F106</f>
        <v>widgeorlanda@gmail.com</v>
      </c>
      <c r="I106" s="13" t="str">
        <f>RegForms!G106</f>
        <v>022 4892102</v>
      </c>
      <c r="J106" s="13">
        <f>RegForms!H106</f>
        <v>0</v>
      </c>
    </row>
    <row r="107" spans="1:10" ht="30" hidden="1">
      <c r="A107" s="13" t="str">
        <f>RegForms!B107</f>
        <v>Widge Rowden</v>
      </c>
      <c r="B107" s="13">
        <f>RegForms!BF107</f>
        <v>0</v>
      </c>
      <c r="C107" s="13">
        <f>RegForms!BG107</f>
        <v>0</v>
      </c>
      <c r="D107" s="13">
        <f>RegForms!BH107</f>
        <v>0</v>
      </c>
      <c r="E107" s="13">
        <f>RegForms!BI107</f>
        <v>0</v>
      </c>
      <c r="F107" s="13">
        <f>RegForms!BJ107</f>
        <v>0</v>
      </c>
      <c r="G107" s="13" t="b">
        <f t="shared" si="2"/>
        <v>0</v>
      </c>
      <c r="H107" s="21" t="str">
        <f>RegForms!F107</f>
        <v>widgeorlanda@gmail.com</v>
      </c>
      <c r="I107" s="13" t="str">
        <f>RegForms!G107</f>
        <v>022 4892102</v>
      </c>
      <c r="J107" s="13">
        <f>RegForms!H107</f>
        <v>0</v>
      </c>
    </row>
    <row r="108" spans="1:10" ht="30">
      <c r="A108" s="13" t="str">
        <f>RegForms!B108</f>
        <v>Brian McNamara</v>
      </c>
      <c r="B108" s="13">
        <f>RegForms!BF108</f>
        <v>0</v>
      </c>
      <c r="C108" s="13">
        <f>RegForms!BG108</f>
        <v>1</v>
      </c>
      <c r="D108" s="13" t="str">
        <f>RegForms!BH108</f>
        <v>Fri</v>
      </c>
      <c r="E108" s="13">
        <f>RegForms!BI108</f>
        <v>0.3576388888888889</v>
      </c>
      <c r="F108" s="13" t="str">
        <f>RegForms!BJ108</f>
        <v>Sounds Air Flight 58410</v>
      </c>
      <c r="G108" s="13" t="b">
        <f t="shared" si="2"/>
        <v>1</v>
      </c>
      <c r="H108" s="21" t="str">
        <f>RegForms!F108</f>
        <v>mcnamarabrian100@gmail.com</v>
      </c>
      <c r="I108" s="13" t="str">
        <f>RegForms!G108</f>
        <v>03 99284479</v>
      </c>
      <c r="J108" s="13" t="str">
        <f>RegForms!H108</f>
        <v>022 0124509</v>
      </c>
    </row>
    <row r="109" spans="1:10" ht="30" hidden="1">
      <c r="A109" s="13" t="str">
        <f>RegForms!B109</f>
        <v>Annabel Taylor</v>
      </c>
      <c r="B109" s="13">
        <f>RegForms!BF109</f>
        <v>0</v>
      </c>
      <c r="C109" s="13">
        <f>RegForms!BG109</f>
        <v>0</v>
      </c>
      <c r="D109" s="13">
        <f>RegForms!BH109</f>
        <v>0</v>
      </c>
      <c r="E109" s="13">
        <f>RegForms!BI109</f>
        <v>0</v>
      </c>
      <c r="F109" s="13">
        <f>RegForms!BJ109</f>
        <v>0</v>
      </c>
      <c r="G109" s="13" t="b">
        <f t="shared" si="2"/>
        <v>0</v>
      </c>
      <c r="H109" s="21" t="str">
        <f>RegForms!F109</f>
        <v>annabeltaylor@gmail.com</v>
      </c>
      <c r="I109" s="13" t="str">
        <f>RegForms!G109</f>
        <v>03 3299817</v>
      </c>
      <c r="J109" s="13" t="str">
        <f>RegForms!H109</f>
        <v>027 4142426</v>
      </c>
    </row>
    <row r="110" spans="1:10" hidden="1">
      <c r="A110" s="13">
        <f>RegForms!B110</f>
        <v>0</v>
      </c>
      <c r="B110" s="13">
        <f>RegForms!BF110</f>
        <v>0</v>
      </c>
      <c r="C110" s="13">
        <f>RegForms!BG110</f>
        <v>0</v>
      </c>
      <c r="D110" s="13">
        <f>RegForms!BH110</f>
        <v>0</v>
      </c>
      <c r="E110" s="13">
        <f>RegForms!BI110</f>
        <v>0</v>
      </c>
      <c r="F110" s="13">
        <f>RegForms!BJ110</f>
        <v>0</v>
      </c>
      <c r="G110" s="13" t="b">
        <f t="shared" si="2"/>
        <v>0</v>
      </c>
      <c r="H110" s="21">
        <f>RegForms!F110</f>
        <v>0</v>
      </c>
      <c r="I110" s="13">
        <f>RegForms!G110</f>
        <v>0</v>
      </c>
      <c r="J110" s="13">
        <f>RegForms!H110</f>
        <v>0</v>
      </c>
    </row>
    <row r="111" spans="1:10" hidden="1">
      <c r="A111" s="13">
        <f>RegForms!B111</f>
        <v>0</v>
      </c>
      <c r="B111" s="13">
        <f>RegForms!BF111</f>
        <v>0</v>
      </c>
      <c r="C111" s="13">
        <f>RegForms!BG111</f>
        <v>0</v>
      </c>
      <c r="D111" s="13">
        <f>RegForms!BH111</f>
        <v>0</v>
      </c>
      <c r="E111" s="13">
        <f>RegForms!BI111</f>
        <v>0</v>
      </c>
      <c r="F111" s="13">
        <f>RegForms!BJ111</f>
        <v>0</v>
      </c>
      <c r="G111" s="13" t="b">
        <f t="shared" si="2"/>
        <v>0</v>
      </c>
      <c r="H111" s="21">
        <f>RegForms!F111</f>
        <v>0</v>
      </c>
      <c r="I111" s="13">
        <f>RegForms!G111</f>
        <v>0</v>
      </c>
      <c r="J111" s="13">
        <f>RegForms!H111</f>
        <v>0</v>
      </c>
    </row>
    <row r="112" spans="1:10" ht="30" hidden="1">
      <c r="A112" s="13" t="str">
        <f>RegForms!B112</f>
        <v>Vicki Tohill</v>
      </c>
      <c r="B112" s="13">
        <f>RegForms!BF112</f>
        <v>0</v>
      </c>
      <c r="C112" s="13">
        <f>RegForms!BG112</f>
        <v>0</v>
      </c>
      <c r="D112" s="13">
        <f>RegForms!BH112</f>
        <v>0</v>
      </c>
      <c r="E112" s="13">
        <f>RegForms!BI112</f>
        <v>0</v>
      </c>
      <c r="F112" s="13">
        <f>RegForms!BJ112</f>
        <v>0</v>
      </c>
      <c r="G112" s="13" t="b">
        <f t="shared" si="2"/>
        <v>0</v>
      </c>
      <c r="H112" s="21" t="str">
        <f>RegForms!F112</f>
        <v>vickitohill@gmail.com</v>
      </c>
      <c r="I112" s="13" t="str">
        <f>RegForms!H112</f>
        <v>022 1082988</v>
      </c>
      <c r="J112" s="13" t="e">
        <f>RegForms!#REF!</f>
        <v>#REF!</v>
      </c>
    </row>
    <row r="113" spans="1:10" ht="30" hidden="1">
      <c r="A113" s="13" t="str">
        <f>RegForms!B113</f>
        <v>Ruth Gaston</v>
      </c>
      <c r="B113" s="13">
        <f>RegForms!BF113</f>
        <v>0</v>
      </c>
      <c r="C113" s="13">
        <f>RegForms!BG113</f>
        <v>0</v>
      </c>
      <c r="D113" s="13">
        <f>RegForms!BH113</f>
        <v>0</v>
      </c>
      <c r="E113" s="13">
        <f>RegForms!BI113</f>
        <v>0</v>
      </c>
      <c r="F113" s="13">
        <f>RegForms!BJ113</f>
        <v>0</v>
      </c>
      <c r="G113" s="13" t="b">
        <f t="shared" si="2"/>
        <v>0</v>
      </c>
      <c r="H113" s="21" t="str">
        <f>RegForms!F113</f>
        <v>ruthanagaston@live.co.uk</v>
      </c>
      <c r="I113" s="13" t="str">
        <f>RegForms!G113</f>
        <v>0044 7799543715</v>
      </c>
      <c r="J113" s="13">
        <f>RegForms!H113</f>
        <v>0</v>
      </c>
    </row>
    <row r="114" spans="1:10" hidden="1">
      <c r="A114" s="13">
        <f>RegForms!B114</f>
        <v>0</v>
      </c>
      <c r="B114" s="13">
        <f>RegForms!BF114</f>
        <v>0</v>
      </c>
      <c r="C114" s="13">
        <f>RegForms!BG114</f>
        <v>0</v>
      </c>
      <c r="D114" s="13">
        <f>RegForms!BH114</f>
        <v>0</v>
      </c>
      <c r="E114" s="13">
        <f>RegForms!BI114</f>
        <v>0</v>
      </c>
      <c r="F114" s="13">
        <f>RegForms!BJ114</f>
        <v>0</v>
      </c>
      <c r="G114" s="13" t="b">
        <f t="shared" si="2"/>
        <v>0</v>
      </c>
      <c r="H114" s="21">
        <f>RegForms!F114</f>
        <v>0</v>
      </c>
      <c r="I114" s="13">
        <f>RegForms!G114</f>
        <v>0</v>
      </c>
      <c r="J114" s="13">
        <f>RegForms!H114</f>
        <v>0</v>
      </c>
    </row>
    <row r="115" spans="1:10" hidden="1">
      <c r="A115" s="13">
        <f>RegForms!B115</f>
        <v>0</v>
      </c>
      <c r="B115" s="13">
        <f>RegForms!BF115</f>
        <v>0</v>
      </c>
      <c r="C115" s="13">
        <f>RegForms!BG115</f>
        <v>0</v>
      </c>
      <c r="D115" s="13">
        <f>RegForms!BH115</f>
        <v>0</v>
      </c>
      <c r="E115" s="13">
        <f>RegForms!BI115</f>
        <v>0</v>
      </c>
      <c r="F115" s="13">
        <f>RegForms!BJ115</f>
        <v>0</v>
      </c>
      <c r="G115" s="13" t="b">
        <f t="shared" si="2"/>
        <v>0</v>
      </c>
      <c r="H115" s="21">
        <f>RegForms!F115</f>
        <v>0</v>
      </c>
      <c r="I115" s="13">
        <f>RegForms!G115</f>
        <v>0</v>
      </c>
      <c r="J115" s="13">
        <f>RegForms!H115</f>
        <v>0</v>
      </c>
    </row>
    <row r="116" spans="1:10" hidden="1">
      <c r="A116" s="13">
        <f>RegForms!B116</f>
        <v>0</v>
      </c>
      <c r="B116" s="13">
        <f>RegForms!BF116</f>
        <v>0</v>
      </c>
      <c r="C116" s="13">
        <f>RegForms!BG116</f>
        <v>0</v>
      </c>
      <c r="D116" s="13">
        <f>RegForms!BH116</f>
        <v>0</v>
      </c>
      <c r="E116" s="13">
        <f>RegForms!BI116</f>
        <v>0</v>
      </c>
      <c r="F116" s="13">
        <f>RegForms!BJ116</f>
        <v>0</v>
      </c>
      <c r="G116" s="13" t="b">
        <f t="shared" si="2"/>
        <v>0</v>
      </c>
      <c r="H116" s="21">
        <f>RegForms!F116</f>
        <v>0</v>
      </c>
      <c r="I116" s="13">
        <f>RegForms!G116</f>
        <v>0</v>
      </c>
      <c r="J116" s="13">
        <f>RegForms!H116</f>
        <v>0</v>
      </c>
    </row>
    <row r="117" spans="1:10" hidden="1">
      <c r="A117" s="13">
        <f>RegForms!B117</f>
        <v>0</v>
      </c>
      <c r="B117" s="13">
        <f>RegForms!BF117</f>
        <v>0</v>
      </c>
      <c r="C117" s="13">
        <f>RegForms!BG117</f>
        <v>0</v>
      </c>
      <c r="D117" s="13">
        <f>RegForms!BH117</f>
        <v>0</v>
      </c>
      <c r="E117" s="13">
        <f>RegForms!BI117</f>
        <v>0</v>
      </c>
      <c r="F117" s="13">
        <f>RegForms!BJ117</f>
        <v>0</v>
      </c>
      <c r="G117" s="13" t="b">
        <f t="shared" si="2"/>
        <v>0</v>
      </c>
      <c r="H117" s="21">
        <f>RegForms!F117</f>
        <v>0</v>
      </c>
      <c r="I117" s="13">
        <f>RegForms!G117</f>
        <v>0</v>
      </c>
      <c r="J117" s="13">
        <f>RegForms!H117</f>
        <v>0</v>
      </c>
    </row>
    <row r="118" spans="1:10" hidden="1">
      <c r="A118" s="13">
        <f>RegForms!B118</f>
        <v>0</v>
      </c>
      <c r="B118" s="13">
        <f>RegForms!BF118</f>
        <v>0</v>
      </c>
      <c r="C118" s="13">
        <f>RegForms!BG118</f>
        <v>0</v>
      </c>
      <c r="D118" s="13">
        <f>RegForms!BH118</f>
        <v>0</v>
      </c>
      <c r="E118" s="13">
        <f>RegForms!BI118</f>
        <v>0</v>
      </c>
      <c r="F118" s="13">
        <f>RegForms!BJ118</f>
        <v>0</v>
      </c>
      <c r="G118" s="13" t="b">
        <f t="shared" si="2"/>
        <v>0</v>
      </c>
      <c r="H118" s="21">
        <f>RegForms!F118</f>
        <v>0</v>
      </c>
      <c r="I118" s="13">
        <f>RegForms!G118</f>
        <v>0</v>
      </c>
      <c r="J118" s="13">
        <f>RegForms!H118</f>
        <v>0</v>
      </c>
    </row>
    <row r="119" spans="1:10" hidden="1">
      <c r="A119" s="13">
        <f>RegForms!B119</f>
        <v>0</v>
      </c>
      <c r="B119" s="13">
        <f>RegForms!BF119</f>
        <v>0</v>
      </c>
      <c r="C119" s="13">
        <f>RegForms!BG119</f>
        <v>0</v>
      </c>
      <c r="D119" s="13">
        <f>RegForms!BH119</f>
        <v>0</v>
      </c>
      <c r="E119" s="13">
        <f>RegForms!BI119</f>
        <v>0</v>
      </c>
      <c r="F119" s="13">
        <f>RegForms!BJ119</f>
        <v>0</v>
      </c>
      <c r="G119" s="13" t="b">
        <f t="shared" si="2"/>
        <v>0</v>
      </c>
      <c r="H119" s="21">
        <f>RegForms!F119</f>
        <v>0</v>
      </c>
      <c r="I119" s="13">
        <f>RegForms!G119</f>
        <v>0</v>
      </c>
      <c r="J119" s="13">
        <f>RegForms!H119</f>
        <v>0</v>
      </c>
    </row>
    <row r="120" spans="1:10" hidden="1">
      <c r="A120" s="13">
        <f>RegForms!B120</f>
        <v>0</v>
      </c>
      <c r="B120" s="13">
        <f>RegForms!BF120</f>
        <v>0</v>
      </c>
      <c r="C120" s="13">
        <f>RegForms!BG120</f>
        <v>0</v>
      </c>
      <c r="D120" s="13">
        <f>RegForms!BH120</f>
        <v>0</v>
      </c>
      <c r="E120" s="13">
        <f>RegForms!BI120</f>
        <v>0</v>
      </c>
      <c r="F120" s="13">
        <f>RegForms!BJ120</f>
        <v>0</v>
      </c>
      <c r="G120" s="13" t="b">
        <f t="shared" si="2"/>
        <v>0</v>
      </c>
      <c r="H120" s="21">
        <f>RegForms!F120</f>
        <v>0</v>
      </c>
      <c r="I120" s="13">
        <f>RegForms!G120</f>
        <v>0</v>
      </c>
      <c r="J120" s="13">
        <f>RegForms!H120</f>
        <v>0</v>
      </c>
    </row>
    <row r="121" spans="1:10" hidden="1">
      <c r="A121" s="13">
        <f>RegForms!B121</f>
        <v>0</v>
      </c>
      <c r="B121" s="13">
        <f>RegForms!BF121</f>
        <v>0</v>
      </c>
      <c r="C121" s="13">
        <f>RegForms!BG121</f>
        <v>0</v>
      </c>
      <c r="D121" s="13">
        <f>RegForms!BH121</f>
        <v>0</v>
      </c>
      <c r="E121" s="13">
        <f>RegForms!BI121</f>
        <v>0</v>
      </c>
      <c r="F121" s="13">
        <f>RegForms!BJ121</f>
        <v>0</v>
      </c>
      <c r="G121" s="13" t="b">
        <f t="shared" si="2"/>
        <v>0</v>
      </c>
      <c r="H121" s="21">
        <f>RegForms!F121</f>
        <v>0</v>
      </c>
      <c r="I121" s="13">
        <f>RegForms!G121</f>
        <v>0</v>
      </c>
      <c r="J121" s="13">
        <f>RegForms!H121</f>
        <v>0</v>
      </c>
    </row>
    <row r="122" spans="1:10" hidden="1">
      <c r="A122" s="13">
        <f>RegForms!B122</f>
        <v>0</v>
      </c>
      <c r="B122" s="13">
        <f>RegForms!BF122</f>
        <v>0</v>
      </c>
      <c r="C122" s="13">
        <f>RegForms!BG122</f>
        <v>0</v>
      </c>
      <c r="D122" s="13">
        <f>RegForms!BH122</f>
        <v>0</v>
      </c>
      <c r="E122" s="13">
        <f>RegForms!BI122</f>
        <v>0</v>
      </c>
      <c r="F122" s="13">
        <f>RegForms!BJ122</f>
        <v>0</v>
      </c>
      <c r="G122" s="13" t="b">
        <f t="shared" si="2"/>
        <v>0</v>
      </c>
      <c r="H122" s="21">
        <f>RegForms!F122</f>
        <v>0</v>
      </c>
      <c r="I122" s="13">
        <f>RegForms!G122</f>
        <v>0</v>
      </c>
      <c r="J122" s="13">
        <f>RegForms!H122</f>
        <v>0</v>
      </c>
    </row>
    <row r="123" spans="1:10" hidden="1">
      <c r="A123" s="13">
        <f>RegForms!B123</f>
        <v>0</v>
      </c>
      <c r="B123" s="13">
        <f>RegForms!BF123</f>
        <v>0</v>
      </c>
      <c r="C123" s="13">
        <f>RegForms!BG123</f>
        <v>0</v>
      </c>
      <c r="D123" s="13">
        <f>RegForms!BH123</f>
        <v>0</v>
      </c>
      <c r="E123" s="13">
        <f>RegForms!BI123</f>
        <v>0</v>
      </c>
      <c r="F123" s="13">
        <f>RegForms!BJ123</f>
        <v>0</v>
      </c>
      <c r="G123" s="13" t="b">
        <f t="shared" si="2"/>
        <v>0</v>
      </c>
      <c r="H123" s="21">
        <f>RegForms!F123</f>
        <v>0</v>
      </c>
      <c r="I123" s="13">
        <f>RegForms!G123</f>
        <v>0</v>
      </c>
      <c r="J123" s="13">
        <f>RegForms!H123</f>
        <v>0</v>
      </c>
    </row>
    <row r="124" spans="1:10" hidden="1">
      <c r="A124" s="13">
        <f>RegForms!B124</f>
        <v>0</v>
      </c>
      <c r="B124" s="13">
        <f>RegForms!BF124</f>
        <v>0</v>
      </c>
      <c r="C124" s="13">
        <f>RegForms!BG124</f>
        <v>0</v>
      </c>
      <c r="D124" s="13">
        <f>RegForms!BH124</f>
        <v>0</v>
      </c>
      <c r="E124" s="13">
        <f>RegForms!BI124</f>
        <v>0</v>
      </c>
      <c r="F124" s="13">
        <f>RegForms!BJ124</f>
        <v>0</v>
      </c>
      <c r="G124" s="13" t="b">
        <f t="shared" si="2"/>
        <v>0</v>
      </c>
      <c r="H124" s="21">
        <f>RegForms!F124</f>
        <v>0</v>
      </c>
      <c r="I124" s="13">
        <f>RegForms!G124</f>
        <v>0</v>
      </c>
      <c r="J124" s="13">
        <f>RegForms!H124</f>
        <v>0</v>
      </c>
    </row>
    <row r="125" spans="1:10" hidden="1">
      <c r="A125" s="13">
        <f>RegForms!B125</f>
        <v>0</v>
      </c>
      <c r="B125" s="13">
        <f>RegForms!BF125</f>
        <v>0</v>
      </c>
      <c r="C125" s="13">
        <f>RegForms!BG125</f>
        <v>0</v>
      </c>
      <c r="D125" s="13">
        <f>RegForms!BH125</f>
        <v>0</v>
      </c>
      <c r="E125" s="13">
        <f>RegForms!BI125</f>
        <v>0</v>
      </c>
      <c r="F125" s="13">
        <f>RegForms!BJ125</f>
        <v>0</v>
      </c>
      <c r="G125" s="13" t="b">
        <f t="shared" si="2"/>
        <v>0</v>
      </c>
      <c r="H125" s="21">
        <f>RegForms!F125</f>
        <v>0</v>
      </c>
      <c r="I125" s="13">
        <f>RegForms!G125</f>
        <v>0</v>
      </c>
      <c r="J125" s="13">
        <f>RegForms!H125</f>
        <v>0</v>
      </c>
    </row>
    <row r="126" spans="1:10" hidden="1">
      <c r="A126" s="13">
        <f>RegForms!B126</f>
        <v>0</v>
      </c>
      <c r="B126" s="13">
        <f>RegForms!BF126</f>
        <v>0</v>
      </c>
      <c r="C126" s="13">
        <f>RegForms!BG126</f>
        <v>0</v>
      </c>
      <c r="D126" s="13">
        <f>RegForms!BH126</f>
        <v>0</v>
      </c>
      <c r="E126" s="13">
        <f>RegForms!BI126</f>
        <v>0</v>
      </c>
      <c r="F126" s="13">
        <f>RegForms!BJ126</f>
        <v>0</v>
      </c>
      <c r="G126" s="13" t="b">
        <f t="shared" si="2"/>
        <v>0</v>
      </c>
      <c r="H126" s="21">
        <f>RegForms!F126</f>
        <v>0</v>
      </c>
      <c r="I126" s="13">
        <f>RegForms!G126</f>
        <v>0</v>
      </c>
      <c r="J126" s="13">
        <f>RegForms!H126</f>
        <v>0</v>
      </c>
    </row>
    <row r="127" spans="1:10" hidden="1">
      <c r="A127" s="13">
        <f>RegForms!B127</f>
        <v>0</v>
      </c>
      <c r="B127" s="13">
        <f>RegForms!BF127</f>
        <v>0</v>
      </c>
      <c r="C127" s="13">
        <f>RegForms!BG127</f>
        <v>0</v>
      </c>
      <c r="D127" s="13">
        <f>RegForms!BH127</f>
        <v>0</v>
      </c>
      <c r="E127" s="13">
        <f>RegForms!BI127</f>
        <v>0</v>
      </c>
      <c r="F127" s="13">
        <f>RegForms!BJ127</f>
        <v>0</v>
      </c>
      <c r="G127" s="13" t="b">
        <f t="shared" si="2"/>
        <v>0</v>
      </c>
      <c r="H127" s="21">
        <f>RegForms!F127</f>
        <v>0</v>
      </c>
      <c r="I127" s="13">
        <f>RegForms!G127</f>
        <v>0</v>
      </c>
      <c r="J127" s="13">
        <f>RegForms!H127</f>
        <v>0</v>
      </c>
    </row>
    <row r="128" spans="1:10" hidden="1">
      <c r="A128" s="13">
        <f>RegForms!B128</f>
        <v>0</v>
      </c>
      <c r="B128" s="13">
        <f>RegForms!BF128</f>
        <v>0</v>
      </c>
      <c r="C128" s="13">
        <f>RegForms!BG128</f>
        <v>0</v>
      </c>
      <c r="D128" s="13">
        <f>RegForms!BH128</f>
        <v>0</v>
      </c>
      <c r="E128" s="13">
        <f>RegForms!BI128</f>
        <v>0</v>
      </c>
      <c r="F128" s="13">
        <f>RegForms!BJ128</f>
        <v>0</v>
      </c>
      <c r="G128" s="13" t="b">
        <f t="shared" si="2"/>
        <v>0</v>
      </c>
      <c r="H128" s="21">
        <f>RegForms!F128</f>
        <v>0</v>
      </c>
      <c r="I128" s="13">
        <f>RegForms!G128</f>
        <v>0</v>
      </c>
      <c r="J128" s="13">
        <f>RegForms!H128</f>
        <v>0</v>
      </c>
    </row>
    <row r="129" spans="1:10" hidden="1">
      <c r="A129" s="13">
        <f>RegForms!B129</f>
        <v>0</v>
      </c>
      <c r="B129" s="13">
        <f>RegForms!BF129</f>
        <v>0</v>
      </c>
      <c r="C129" s="13">
        <f>RegForms!BG129</f>
        <v>0</v>
      </c>
      <c r="D129" s="13">
        <f>RegForms!BH129</f>
        <v>0</v>
      </c>
      <c r="E129" s="13">
        <f>RegForms!BI129</f>
        <v>0</v>
      </c>
      <c r="F129" s="13">
        <f>RegForms!BJ129</f>
        <v>0</v>
      </c>
      <c r="G129" s="13" t="b">
        <f t="shared" si="2"/>
        <v>0</v>
      </c>
      <c r="H129" s="21">
        <f>RegForms!F129</f>
        <v>0</v>
      </c>
      <c r="I129" s="13">
        <f>RegForms!G129</f>
        <v>0</v>
      </c>
      <c r="J129" s="13">
        <f>RegForms!H129</f>
        <v>0</v>
      </c>
    </row>
    <row r="130" spans="1:10" hidden="1">
      <c r="A130" s="13">
        <f>RegForms!B130</f>
        <v>0</v>
      </c>
      <c r="B130" s="13">
        <f>RegForms!BF130</f>
        <v>0</v>
      </c>
      <c r="C130" s="13">
        <f>RegForms!BG130</f>
        <v>0</v>
      </c>
      <c r="D130" s="13">
        <f>RegForms!BH130</f>
        <v>0</v>
      </c>
      <c r="E130" s="13">
        <f>RegForms!BI130</f>
        <v>0</v>
      </c>
      <c r="F130" s="13">
        <f>RegForms!BJ130</f>
        <v>0</v>
      </c>
      <c r="G130" s="13" t="b">
        <f t="shared" si="2"/>
        <v>0</v>
      </c>
      <c r="H130" s="21">
        <f>RegForms!F130</f>
        <v>0</v>
      </c>
      <c r="I130" s="13">
        <f>RegForms!G130</f>
        <v>0</v>
      </c>
      <c r="J130" s="13">
        <f>RegForms!H130</f>
        <v>0</v>
      </c>
    </row>
    <row r="131" spans="1:10" hidden="1">
      <c r="A131" s="13">
        <f>RegForms!B131</f>
        <v>0</v>
      </c>
      <c r="B131" s="13">
        <f>RegForms!BF131</f>
        <v>0</v>
      </c>
      <c r="C131" s="13">
        <f>RegForms!BG131</f>
        <v>0</v>
      </c>
      <c r="D131" s="13">
        <f>RegForms!BH131</f>
        <v>0</v>
      </c>
      <c r="E131" s="13">
        <f>RegForms!BI131</f>
        <v>0</v>
      </c>
      <c r="F131" s="13">
        <f>RegForms!BJ131</f>
        <v>0</v>
      </c>
      <c r="G131" s="13" t="b">
        <f t="shared" si="2"/>
        <v>0</v>
      </c>
      <c r="H131" s="21">
        <f>RegForms!F131</f>
        <v>0</v>
      </c>
      <c r="I131" s="13">
        <f>RegForms!G131</f>
        <v>0</v>
      </c>
      <c r="J131" s="13">
        <f>RegForms!H131</f>
        <v>0</v>
      </c>
    </row>
    <row r="132" spans="1:10" hidden="1">
      <c r="A132" s="13">
        <f>RegForms!B132</f>
        <v>0</v>
      </c>
      <c r="B132" s="13">
        <f>RegForms!BF132</f>
        <v>0</v>
      </c>
      <c r="C132" s="13">
        <f>RegForms!BG132</f>
        <v>0</v>
      </c>
      <c r="D132" s="13">
        <f>RegForms!BH132</f>
        <v>0</v>
      </c>
      <c r="E132" s="13">
        <f>RegForms!BI132</f>
        <v>0</v>
      </c>
      <c r="F132" s="13">
        <f>RegForms!BJ132</f>
        <v>0</v>
      </c>
      <c r="G132" s="13" t="b">
        <f t="shared" si="2"/>
        <v>0</v>
      </c>
      <c r="H132" s="21">
        <f>RegForms!F132</f>
        <v>0</v>
      </c>
      <c r="I132" s="13">
        <f>RegForms!G132</f>
        <v>0</v>
      </c>
      <c r="J132" s="13">
        <f>RegForms!H132</f>
        <v>0</v>
      </c>
    </row>
    <row r="133" spans="1:10" hidden="1">
      <c r="A133" s="13">
        <f>RegForms!B133</f>
        <v>0</v>
      </c>
      <c r="B133" s="13">
        <f>RegForms!BF133</f>
        <v>0</v>
      </c>
      <c r="C133" s="13">
        <f>RegForms!BG133</f>
        <v>0</v>
      </c>
      <c r="D133" s="13">
        <f>RegForms!BH133</f>
        <v>0</v>
      </c>
      <c r="E133" s="13">
        <f>RegForms!BI133</f>
        <v>0</v>
      </c>
      <c r="F133" s="13">
        <f>RegForms!BJ133</f>
        <v>0</v>
      </c>
      <c r="G133" s="13" t="b">
        <f t="shared" si="2"/>
        <v>0</v>
      </c>
      <c r="H133" s="21">
        <f>RegForms!F133</f>
        <v>0</v>
      </c>
      <c r="I133" s="13">
        <f>RegForms!G133</f>
        <v>0</v>
      </c>
      <c r="J133" s="13">
        <f>RegForms!H133</f>
        <v>0</v>
      </c>
    </row>
    <row r="134" spans="1:10" hidden="1">
      <c r="A134" s="13">
        <f>RegForms!B134</f>
        <v>0</v>
      </c>
      <c r="B134" s="13">
        <f>RegForms!BF134</f>
        <v>0</v>
      </c>
      <c r="C134" s="13">
        <f>RegForms!BG134</f>
        <v>0</v>
      </c>
      <c r="D134" s="13">
        <f>RegForms!BH134</f>
        <v>0</v>
      </c>
      <c r="E134" s="13">
        <f>RegForms!BI134</f>
        <v>0</v>
      </c>
      <c r="F134" s="13">
        <f>RegForms!BJ134</f>
        <v>0</v>
      </c>
      <c r="G134" s="13" t="b">
        <f t="shared" si="2"/>
        <v>0</v>
      </c>
      <c r="H134" s="21">
        <f>RegForms!F134</f>
        <v>0</v>
      </c>
      <c r="I134" s="13">
        <f>RegForms!G134</f>
        <v>0</v>
      </c>
      <c r="J134" s="13">
        <f>RegForms!H134</f>
        <v>0</v>
      </c>
    </row>
    <row r="135" spans="1:10" hidden="1">
      <c r="A135" s="13">
        <f>RegForms!B135</f>
        <v>0</v>
      </c>
      <c r="B135" s="13">
        <f>RegForms!BF135</f>
        <v>0</v>
      </c>
      <c r="C135" s="13">
        <f>RegForms!BG135</f>
        <v>0</v>
      </c>
      <c r="D135" s="13">
        <f>RegForms!BH135</f>
        <v>0</v>
      </c>
      <c r="E135" s="13">
        <f>RegForms!BI135</f>
        <v>0</v>
      </c>
      <c r="F135" s="13">
        <f>RegForms!BJ135</f>
        <v>0</v>
      </c>
      <c r="G135" s="13" t="b">
        <f t="shared" si="2"/>
        <v>0</v>
      </c>
      <c r="H135" s="21">
        <f>RegForms!F135</f>
        <v>0</v>
      </c>
      <c r="I135" s="13">
        <f>RegForms!G135</f>
        <v>0</v>
      </c>
      <c r="J135" s="13">
        <f>RegForms!H135</f>
        <v>0</v>
      </c>
    </row>
    <row r="136" spans="1:10" hidden="1">
      <c r="A136" s="13">
        <f>RegForms!B136</f>
        <v>0</v>
      </c>
      <c r="B136" s="13">
        <f>RegForms!BF136</f>
        <v>0</v>
      </c>
      <c r="C136" s="13">
        <f>RegForms!BG136</f>
        <v>0</v>
      </c>
      <c r="D136" s="13">
        <f>RegForms!BH136</f>
        <v>0</v>
      </c>
      <c r="E136" s="13">
        <f>RegForms!BI136</f>
        <v>0</v>
      </c>
      <c r="F136" s="13">
        <f>RegForms!BJ136</f>
        <v>0</v>
      </c>
      <c r="G136" s="13" t="b">
        <f t="shared" si="2"/>
        <v>0</v>
      </c>
      <c r="H136" s="21">
        <f>RegForms!F136</f>
        <v>0</v>
      </c>
      <c r="I136" s="13">
        <f>RegForms!G136</f>
        <v>0</v>
      </c>
      <c r="J136" s="13">
        <f>RegForms!H136</f>
        <v>0</v>
      </c>
    </row>
    <row r="137" spans="1:10" hidden="1">
      <c r="A137" s="13">
        <f>RegForms!B137</f>
        <v>0</v>
      </c>
      <c r="B137" s="13">
        <f>RegForms!BF137</f>
        <v>0</v>
      </c>
      <c r="C137" s="13">
        <f>RegForms!BG137</f>
        <v>0</v>
      </c>
      <c r="D137" s="13">
        <f>RegForms!BH137</f>
        <v>0</v>
      </c>
      <c r="E137" s="13">
        <f>RegForms!BI137</f>
        <v>0</v>
      </c>
      <c r="F137" s="13">
        <f>RegForms!BJ137</f>
        <v>0</v>
      </c>
      <c r="G137" s="13" t="b">
        <f t="shared" si="2"/>
        <v>0</v>
      </c>
      <c r="H137" s="21">
        <f>RegForms!F137</f>
        <v>0</v>
      </c>
      <c r="I137" s="13">
        <f>RegForms!G137</f>
        <v>0</v>
      </c>
      <c r="J137" s="13">
        <f>RegForms!H137</f>
        <v>0</v>
      </c>
    </row>
    <row r="138" spans="1:10" hidden="1">
      <c r="A138" s="13">
        <f>RegForms!B138</f>
        <v>0</v>
      </c>
      <c r="B138" s="13">
        <f>RegForms!BF138</f>
        <v>0</v>
      </c>
      <c r="C138" s="13">
        <f>RegForms!BG138</f>
        <v>0</v>
      </c>
      <c r="D138" s="13">
        <f>RegForms!BH138</f>
        <v>0</v>
      </c>
      <c r="E138" s="13">
        <f>RegForms!BI138</f>
        <v>0</v>
      </c>
      <c r="F138" s="13">
        <f>RegForms!BJ138</f>
        <v>0</v>
      </c>
      <c r="G138" s="13" t="b">
        <f t="shared" si="2"/>
        <v>0</v>
      </c>
      <c r="H138" s="21">
        <f>RegForms!F138</f>
        <v>0</v>
      </c>
      <c r="I138" s="13">
        <f>RegForms!G138</f>
        <v>0</v>
      </c>
      <c r="J138" s="13">
        <f>RegForms!H138</f>
        <v>0</v>
      </c>
    </row>
    <row r="139" spans="1:10" hidden="1">
      <c r="A139" s="13">
        <f>RegForms!B139</f>
        <v>0</v>
      </c>
      <c r="B139" s="13">
        <f>RegForms!BF139</f>
        <v>0</v>
      </c>
      <c r="C139" s="13">
        <f>RegForms!BG139</f>
        <v>0</v>
      </c>
      <c r="D139" s="13">
        <f>RegForms!BH139</f>
        <v>0</v>
      </c>
      <c r="E139" s="13">
        <f>RegForms!BI139</f>
        <v>0</v>
      </c>
      <c r="F139" s="13">
        <f>RegForms!BJ139</f>
        <v>0</v>
      </c>
      <c r="G139" s="13" t="b">
        <f t="shared" si="2"/>
        <v>0</v>
      </c>
      <c r="H139" s="21">
        <f>RegForms!F139</f>
        <v>0</v>
      </c>
      <c r="I139" s="13">
        <f>RegForms!G139</f>
        <v>0</v>
      </c>
      <c r="J139" s="13">
        <f>RegForms!H139</f>
        <v>0</v>
      </c>
    </row>
    <row r="140" spans="1:10" hidden="1">
      <c r="A140" s="13">
        <f>RegForms!B140</f>
        <v>0</v>
      </c>
      <c r="B140" s="13">
        <f>RegForms!BF140</f>
        <v>0</v>
      </c>
      <c r="C140" s="13">
        <f>RegForms!BG140</f>
        <v>0</v>
      </c>
      <c r="D140" s="13">
        <f>RegForms!BH140</f>
        <v>0</v>
      </c>
      <c r="E140" s="13">
        <f>RegForms!BI140</f>
        <v>0</v>
      </c>
      <c r="F140" s="13">
        <f>RegForms!BJ140</f>
        <v>0</v>
      </c>
      <c r="G140" s="13" t="b">
        <f t="shared" si="2"/>
        <v>0</v>
      </c>
      <c r="H140" s="21">
        <f>RegForms!F140</f>
        <v>0</v>
      </c>
      <c r="I140" s="13">
        <f>RegForms!G140</f>
        <v>0</v>
      </c>
      <c r="J140" s="13">
        <f>RegForms!H140</f>
        <v>0</v>
      </c>
    </row>
    <row r="141" spans="1:10" hidden="1">
      <c r="A141" s="13">
        <f>RegForms!B141</f>
        <v>0</v>
      </c>
      <c r="B141" s="13">
        <f>RegForms!BF141</f>
        <v>0</v>
      </c>
      <c r="C141" s="13">
        <f>RegForms!BG141</f>
        <v>0</v>
      </c>
      <c r="D141" s="13">
        <f>RegForms!BH141</f>
        <v>0</v>
      </c>
      <c r="E141" s="13">
        <f>RegForms!BI141</f>
        <v>0</v>
      </c>
      <c r="F141" s="13">
        <f>RegForms!BJ141</f>
        <v>0</v>
      </c>
      <c r="G141" s="13" t="b">
        <f t="shared" si="2"/>
        <v>0</v>
      </c>
      <c r="H141" s="21">
        <f>RegForms!F141</f>
        <v>0</v>
      </c>
      <c r="I141" s="13">
        <f>RegForms!G141</f>
        <v>0</v>
      </c>
      <c r="J141" s="13">
        <f>RegForms!H141</f>
        <v>0</v>
      </c>
    </row>
    <row r="142" spans="1:10" hidden="1">
      <c r="A142" s="13">
        <f>RegForms!B142</f>
        <v>0</v>
      </c>
      <c r="B142" s="13">
        <f>RegForms!BF142</f>
        <v>0</v>
      </c>
      <c r="C142" s="13">
        <f>RegForms!BG142</f>
        <v>0</v>
      </c>
      <c r="D142" s="13">
        <f>RegForms!BH142</f>
        <v>0</v>
      </c>
      <c r="E142" s="13">
        <f>RegForms!BI142</f>
        <v>0</v>
      </c>
      <c r="F142" s="13">
        <f>RegForms!BJ142</f>
        <v>0</v>
      </c>
      <c r="G142" s="13" t="b">
        <f t="shared" si="2"/>
        <v>0</v>
      </c>
      <c r="H142" s="21">
        <f>RegForms!F142</f>
        <v>0</v>
      </c>
      <c r="I142" s="13">
        <f>RegForms!G142</f>
        <v>0</v>
      </c>
      <c r="J142" s="13">
        <f>RegForms!H142</f>
        <v>0</v>
      </c>
    </row>
    <row r="143" spans="1:10" hidden="1">
      <c r="A143" s="13">
        <f>RegForms!B143</f>
        <v>0</v>
      </c>
      <c r="B143" s="13">
        <f>RegForms!BF143</f>
        <v>0</v>
      </c>
      <c r="C143" s="13">
        <f>RegForms!BG143</f>
        <v>0</v>
      </c>
      <c r="D143" s="13">
        <f>RegForms!BH143</f>
        <v>0</v>
      </c>
      <c r="E143" s="13">
        <f>RegForms!BI143</f>
        <v>0</v>
      </c>
      <c r="F143" s="13">
        <f>RegForms!BJ143</f>
        <v>0</v>
      </c>
      <c r="G143" s="13" t="b">
        <f t="shared" ref="G143:G206" si="3">OR(B143,C143)</f>
        <v>0</v>
      </c>
      <c r="H143" s="21">
        <f>RegForms!F143</f>
        <v>0</v>
      </c>
      <c r="I143" s="13">
        <f>RegForms!G143</f>
        <v>0</v>
      </c>
      <c r="J143" s="13">
        <f>RegForms!H143</f>
        <v>0</v>
      </c>
    </row>
    <row r="144" spans="1:10" hidden="1">
      <c r="A144" s="13">
        <f>RegForms!B144</f>
        <v>0</v>
      </c>
      <c r="B144" s="13">
        <f>RegForms!BF144</f>
        <v>0</v>
      </c>
      <c r="C144" s="13">
        <f>RegForms!BG144</f>
        <v>0</v>
      </c>
      <c r="D144" s="13">
        <f>RegForms!BH144</f>
        <v>0</v>
      </c>
      <c r="E144" s="13">
        <f>RegForms!BI144</f>
        <v>0</v>
      </c>
      <c r="F144" s="13">
        <f>RegForms!BJ144</f>
        <v>0</v>
      </c>
      <c r="G144" s="13" t="b">
        <f t="shared" si="3"/>
        <v>0</v>
      </c>
      <c r="H144" s="21">
        <f>RegForms!F144</f>
        <v>0</v>
      </c>
      <c r="I144" s="13">
        <f>RegForms!G144</f>
        <v>0</v>
      </c>
      <c r="J144" s="13">
        <f>RegForms!H144</f>
        <v>0</v>
      </c>
    </row>
    <row r="145" spans="1:10" hidden="1">
      <c r="A145" s="13">
        <f>RegForms!B145</f>
        <v>0</v>
      </c>
      <c r="B145" s="13">
        <f>RegForms!BF145</f>
        <v>0</v>
      </c>
      <c r="C145" s="13">
        <f>RegForms!BG145</f>
        <v>0</v>
      </c>
      <c r="D145" s="13">
        <f>RegForms!BH145</f>
        <v>0</v>
      </c>
      <c r="E145" s="13">
        <f>RegForms!BI145</f>
        <v>0</v>
      </c>
      <c r="F145" s="13">
        <f>RegForms!BJ145</f>
        <v>0</v>
      </c>
      <c r="G145" s="13" t="b">
        <f t="shared" si="3"/>
        <v>0</v>
      </c>
      <c r="H145" s="21">
        <f>RegForms!F145</f>
        <v>0</v>
      </c>
      <c r="I145" s="13">
        <f>RegForms!G145</f>
        <v>0</v>
      </c>
      <c r="J145" s="13">
        <f>RegForms!H145</f>
        <v>0</v>
      </c>
    </row>
    <row r="146" spans="1:10" hidden="1">
      <c r="A146" s="13">
        <f>RegForms!B146</f>
        <v>0</v>
      </c>
      <c r="B146" s="13">
        <f>RegForms!BF146</f>
        <v>0</v>
      </c>
      <c r="C146" s="13">
        <f>RegForms!BG146</f>
        <v>0</v>
      </c>
      <c r="D146" s="13">
        <f>RegForms!BH146</f>
        <v>0</v>
      </c>
      <c r="E146" s="13">
        <f>RegForms!BI146</f>
        <v>0</v>
      </c>
      <c r="F146" s="13">
        <f>RegForms!BJ146</f>
        <v>0</v>
      </c>
      <c r="G146" s="13" t="b">
        <f t="shared" si="3"/>
        <v>0</v>
      </c>
      <c r="H146" s="21">
        <f>RegForms!F146</f>
        <v>0</v>
      </c>
      <c r="I146" s="13">
        <f>RegForms!G146</f>
        <v>0</v>
      </c>
      <c r="J146" s="13">
        <f>RegForms!H146</f>
        <v>0</v>
      </c>
    </row>
    <row r="147" spans="1:10" hidden="1">
      <c r="A147" s="13">
        <f>RegForms!B147</f>
        <v>0</v>
      </c>
      <c r="B147" s="13">
        <f>RegForms!BF147</f>
        <v>0</v>
      </c>
      <c r="C147" s="13">
        <f>RegForms!BG147</f>
        <v>0</v>
      </c>
      <c r="D147" s="13">
        <f>RegForms!BH147</f>
        <v>0</v>
      </c>
      <c r="E147" s="13">
        <f>RegForms!BI147</f>
        <v>0</v>
      </c>
      <c r="F147" s="13">
        <f>RegForms!BJ147</f>
        <v>0</v>
      </c>
      <c r="G147" s="13" t="b">
        <f t="shared" si="3"/>
        <v>0</v>
      </c>
      <c r="H147" s="21">
        <f>RegForms!F147</f>
        <v>0</v>
      </c>
      <c r="I147" s="13">
        <f>RegForms!G147</f>
        <v>0</v>
      </c>
      <c r="J147" s="13">
        <f>RegForms!H147</f>
        <v>0</v>
      </c>
    </row>
    <row r="148" spans="1:10" hidden="1">
      <c r="A148" s="13">
        <f>RegForms!B148</f>
        <v>0</v>
      </c>
      <c r="B148" s="13">
        <f>RegForms!BF148</f>
        <v>0</v>
      </c>
      <c r="C148" s="13">
        <f>RegForms!BG148</f>
        <v>0</v>
      </c>
      <c r="D148" s="13">
        <f>RegForms!BH148</f>
        <v>0</v>
      </c>
      <c r="E148" s="13">
        <f>RegForms!BI148</f>
        <v>0</v>
      </c>
      <c r="F148" s="13">
        <f>RegForms!BJ148</f>
        <v>0</v>
      </c>
      <c r="G148" s="13" t="b">
        <f t="shared" si="3"/>
        <v>0</v>
      </c>
      <c r="H148" s="21">
        <f>RegForms!F148</f>
        <v>0</v>
      </c>
      <c r="I148" s="13">
        <f>RegForms!G148</f>
        <v>0</v>
      </c>
      <c r="J148" s="13">
        <f>RegForms!H148</f>
        <v>0</v>
      </c>
    </row>
    <row r="149" spans="1:10" hidden="1">
      <c r="A149" s="13">
        <f>RegForms!B149</f>
        <v>0</v>
      </c>
      <c r="B149" s="13">
        <f>RegForms!BF149</f>
        <v>0</v>
      </c>
      <c r="C149" s="13">
        <f>RegForms!BG149</f>
        <v>0</v>
      </c>
      <c r="D149" s="13">
        <f>RegForms!BH149</f>
        <v>0</v>
      </c>
      <c r="E149" s="13">
        <f>RegForms!BI149</f>
        <v>0</v>
      </c>
      <c r="F149" s="13">
        <f>RegForms!BJ149</f>
        <v>0</v>
      </c>
      <c r="G149" s="13" t="b">
        <f t="shared" si="3"/>
        <v>0</v>
      </c>
      <c r="H149" s="21">
        <f>RegForms!F149</f>
        <v>0</v>
      </c>
      <c r="I149" s="13">
        <f>RegForms!G149</f>
        <v>0</v>
      </c>
      <c r="J149" s="13">
        <f>RegForms!H149</f>
        <v>0</v>
      </c>
    </row>
    <row r="150" spans="1:10" hidden="1">
      <c r="A150" s="13">
        <f>RegForms!B150</f>
        <v>0</v>
      </c>
      <c r="B150" s="13">
        <f>RegForms!BF150</f>
        <v>0</v>
      </c>
      <c r="C150" s="13">
        <f>RegForms!BG150</f>
        <v>0</v>
      </c>
      <c r="D150" s="13">
        <f>RegForms!BH150</f>
        <v>0</v>
      </c>
      <c r="E150" s="13">
        <f>RegForms!BI150</f>
        <v>0</v>
      </c>
      <c r="F150" s="13">
        <f>RegForms!BJ150</f>
        <v>0</v>
      </c>
      <c r="G150" s="13" t="b">
        <f t="shared" si="3"/>
        <v>0</v>
      </c>
      <c r="H150" s="21">
        <f>RegForms!F150</f>
        <v>0</v>
      </c>
      <c r="I150" s="13">
        <f>RegForms!G150</f>
        <v>0</v>
      </c>
      <c r="J150" s="13">
        <f>RegForms!H150</f>
        <v>0</v>
      </c>
    </row>
    <row r="151" spans="1:10" hidden="1">
      <c r="A151" s="13">
        <f>RegForms!B151</f>
        <v>0</v>
      </c>
      <c r="B151" s="13">
        <f>RegForms!BF151</f>
        <v>0</v>
      </c>
      <c r="C151" s="13">
        <f>RegForms!BG151</f>
        <v>0</v>
      </c>
      <c r="D151" s="13">
        <f>RegForms!BH151</f>
        <v>0</v>
      </c>
      <c r="E151" s="13">
        <f>RegForms!BI151</f>
        <v>0</v>
      </c>
      <c r="F151" s="13">
        <f>RegForms!BJ151</f>
        <v>0</v>
      </c>
      <c r="G151" s="13" t="b">
        <f t="shared" si="3"/>
        <v>0</v>
      </c>
      <c r="H151" s="21">
        <f>RegForms!F151</f>
        <v>0</v>
      </c>
      <c r="I151" s="13">
        <f>RegForms!G151</f>
        <v>0</v>
      </c>
      <c r="J151" s="13">
        <f>RegForms!H151</f>
        <v>0</v>
      </c>
    </row>
    <row r="152" spans="1:10" hidden="1">
      <c r="A152" s="13">
        <f>RegForms!B152</f>
        <v>0</v>
      </c>
      <c r="B152" s="13">
        <f>RegForms!BF152</f>
        <v>0</v>
      </c>
      <c r="C152" s="13">
        <f>RegForms!BG152</f>
        <v>0</v>
      </c>
      <c r="D152" s="13">
        <f>RegForms!BH152</f>
        <v>0</v>
      </c>
      <c r="E152" s="13">
        <f>RegForms!BI152</f>
        <v>0</v>
      </c>
      <c r="F152" s="13">
        <f>RegForms!BJ152</f>
        <v>0</v>
      </c>
      <c r="G152" s="13" t="b">
        <f t="shared" si="3"/>
        <v>0</v>
      </c>
      <c r="H152" s="21">
        <f>RegForms!F152</f>
        <v>0</v>
      </c>
      <c r="I152" s="13">
        <f>RegForms!G152</f>
        <v>0</v>
      </c>
      <c r="J152" s="13">
        <f>RegForms!H152</f>
        <v>0</v>
      </c>
    </row>
    <row r="153" spans="1:10" hidden="1">
      <c r="A153" s="13">
        <f>RegForms!B153</f>
        <v>0</v>
      </c>
      <c r="B153" s="13">
        <f>RegForms!BF153</f>
        <v>0</v>
      </c>
      <c r="C153" s="13">
        <f>RegForms!BG153</f>
        <v>0</v>
      </c>
      <c r="D153" s="13">
        <f>RegForms!BH153</f>
        <v>0</v>
      </c>
      <c r="E153" s="13">
        <f>RegForms!BI153</f>
        <v>0</v>
      </c>
      <c r="F153" s="13">
        <f>RegForms!BJ153</f>
        <v>0</v>
      </c>
      <c r="G153" s="13" t="b">
        <f t="shared" si="3"/>
        <v>0</v>
      </c>
      <c r="H153" s="21">
        <f>RegForms!F153</f>
        <v>0</v>
      </c>
      <c r="I153" s="13">
        <f>RegForms!G153</f>
        <v>0</v>
      </c>
      <c r="J153" s="13">
        <f>RegForms!H153</f>
        <v>0</v>
      </c>
    </row>
    <row r="154" spans="1:10" hidden="1">
      <c r="A154" s="13">
        <f>RegForms!B154</f>
        <v>0</v>
      </c>
      <c r="B154" s="13">
        <f>RegForms!BF154</f>
        <v>0</v>
      </c>
      <c r="C154" s="13">
        <f>RegForms!BG154</f>
        <v>0</v>
      </c>
      <c r="D154" s="13">
        <f>RegForms!BH154</f>
        <v>0</v>
      </c>
      <c r="E154" s="13">
        <f>RegForms!BI154</f>
        <v>0</v>
      </c>
      <c r="F154" s="13">
        <f>RegForms!BJ154</f>
        <v>0</v>
      </c>
      <c r="G154" s="13" t="b">
        <f t="shared" si="3"/>
        <v>0</v>
      </c>
      <c r="H154" s="21">
        <f>RegForms!F154</f>
        <v>0</v>
      </c>
      <c r="I154" s="13">
        <f>RegForms!G154</f>
        <v>0</v>
      </c>
      <c r="J154" s="13">
        <f>RegForms!H154</f>
        <v>0</v>
      </c>
    </row>
    <row r="155" spans="1:10" hidden="1">
      <c r="A155" s="13">
        <f>RegForms!B155</f>
        <v>0</v>
      </c>
      <c r="B155" s="13">
        <f>RegForms!BF155</f>
        <v>0</v>
      </c>
      <c r="C155" s="13">
        <f>RegForms!BG155</f>
        <v>0</v>
      </c>
      <c r="D155" s="13">
        <f>RegForms!BH155</f>
        <v>0</v>
      </c>
      <c r="E155" s="13">
        <f>RegForms!BI155</f>
        <v>0</v>
      </c>
      <c r="F155" s="13">
        <f>RegForms!BJ155</f>
        <v>0</v>
      </c>
      <c r="G155" s="13" t="b">
        <f t="shared" si="3"/>
        <v>0</v>
      </c>
      <c r="H155" s="21">
        <f>RegForms!F155</f>
        <v>0</v>
      </c>
      <c r="I155" s="13">
        <f>RegForms!G155</f>
        <v>0</v>
      </c>
      <c r="J155" s="13">
        <f>RegForms!H155</f>
        <v>0</v>
      </c>
    </row>
    <row r="156" spans="1:10" hidden="1">
      <c r="A156" s="13">
        <f>RegForms!B156</f>
        <v>0</v>
      </c>
      <c r="B156" s="13">
        <f>RegForms!BF156</f>
        <v>0</v>
      </c>
      <c r="C156" s="13">
        <f>RegForms!BG156</f>
        <v>0</v>
      </c>
      <c r="D156" s="13">
        <f>RegForms!BH156</f>
        <v>0</v>
      </c>
      <c r="E156" s="13">
        <f>RegForms!BI156</f>
        <v>0</v>
      </c>
      <c r="F156" s="13">
        <f>RegForms!BJ156</f>
        <v>0</v>
      </c>
      <c r="G156" s="13" t="b">
        <f t="shared" si="3"/>
        <v>0</v>
      </c>
      <c r="H156" s="21">
        <f>RegForms!F156</f>
        <v>0</v>
      </c>
      <c r="I156" s="13">
        <f>RegForms!G156</f>
        <v>0</v>
      </c>
      <c r="J156" s="13">
        <f>RegForms!H156</f>
        <v>0</v>
      </c>
    </row>
    <row r="157" spans="1:10" hidden="1">
      <c r="A157" s="13">
        <f>RegForms!B157</f>
        <v>0</v>
      </c>
      <c r="B157" s="13">
        <f>RegForms!BF157</f>
        <v>0</v>
      </c>
      <c r="C157" s="13">
        <f>RegForms!BG157</f>
        <v>0</v>
      </c>
      <c r="D157" s="13">
        <f>RegForms!BH157</f>
        <v>0</v>
      </c>
      <c r="E157" s="13">
        <f>RegForms!BI157</f>
        <v>0</v>
      </c>
      <c r="F157" s="13">
        <f>RegForms!BJ157</f>
        <v>0</v>
      </c>
      <c r="G157" s="13" t="b">
        <f t="shared" si="3"/>
        <v>0</v>
      </c>
      <c r="H157" s="21">
        <f>RegForms!F157</f>
        <v>0</v>
      </c>
      <c r="I157" s="13">
        <f>RegForms!G157</f>
        <v>0</v>
      </c>
      <c r="J157" s="13">
        <f>RegForms!H157</f>
        <v>0</v>
      </c>
    </row>
    <row r="158" spans="1:10" hidden="1">
      <c r="A158" s="13">
        <f>RegForms!B158</f>
        <v>0</v>
      </c>
      <c r="B158" s="13">
        <f>RegForms!BF158</f>
        <v>0</v>
      </c>
      <c r="C158" s="13">
        <f>RegForms!BG158</f>
        <v>0</v>
      </c>
      <c r="D158" s="13">
        <f>RegForms!BH158</f>
        <v>0</v>
      </c>
      <c r="E158" s="13">
        <f>RegForms!BI158</f>
        <v>0</v>
      </c>
      <c r="F158" s="13">
        <f>RegForms!BJ158</f>
        <v>0</v>
      </c>
      <c r="G158" s="13" t="b">
        <f t="shared" si="3"/>
        <v>0</v>
      </c>
      <c r="H158" s="21">
        <f>RegForms!F158</f>
        <v>0</v>
      </c>
      <c r="I158" s="13">
        <f>RegForms!G158</f>
        <v>0</v>
      </c>
      <c r="J158" s="13">
        <f>RegForms!H158</f>
        <v>0</v>
      </c>
    </row>
    <row r="159" spans="1:10" hidden="1">
      <c r="A159" s="13">
        <f>RegForms!B159</f>
        <v>0</v>
      </c>
      <c r="B159" s="13">
        <f>RegForms!BF159</f>
        <v>0</v>
      </c>
      <c r="C159" s="13">
        <f>RegForms!BG159</f>
        <v>0</v>
      </c>
      <c r="D159" s="13">
        <f>RegForms!BH159</f>
        <v>0</v>
      </c>
      <c r="E159" s="13">
        <f>RegForms!BI159</f>
        <v>0</v>
      </c>
      <c r="F159" s="13">
        <f>RegForms!BJ159</f>
        <v>0</v>
      </c>
      <c r="G159" s="13" t="b">
        <f t="shared" si="3"/>
        <v>0</v>
      </c>
      <c r="H159" s="21">
        <f>RegForms!F159</f>
        <v>0</v>
      </c>
      <c r="I159" s="13">
        <f>RegForms!G159</f>
        <v>0</v>
      </c>
      <c r="J159" s="13">
        <f>RegForms!H159</f>
        <v>0</v>
      </c>
    </row>
    <row r="160" spans="1:10" hidden="1">
      <c r="A160" s="13">
        <f>RegForms!B160</f>
        <v>0</v>
      </c>
      <c r="B160" s="13">
        <f>RegForms!BF160</f>
        <v>0</v>
      </c>
      <c r="C160" s="13">
        <f>RegForms!BG160</f>
        <v>0</v>
      </c>
      <c r="D160" s="13">
        <f>RegForms!BH160</f>
        <v>0</v>
      </c>
      <c r="E160" s="13">
        <f>RegForms!BI160</f>
        <v>0</v>
      </c>
      <c r="F160" s="13">
        <f>RegForms!BJ160</f>
        <v>0</v>
      </c>
      <c r="G160" s="13" t="b">
        <f t="shared" si="3"/>
        <v>0</v>
      </c>
      <c r="H160" s="21">
        <f>RegForms!F160</f>
        <v>0</v>
      </c>
      <c r="I160" s="13">
        <f>RegForms!G160</f>
        <v>0</v>
      </c>
      <c r="J160" s="13">
        <f>RegForms!H160</f>
        <v>0</v>
      </c>
    </row>
    <row r="161" spans="1:10" hidden="1">
      <c r="A161" s="13">
        <f>RegForms!B161</f>
        <v>0</v>
      </c>
      <c r="B161" s="13">
        <f>RegForms!BF161</f>
        <v>0</v>
      </c>
      <c r="C161" s="13">
        <f>RegForms!BG161</f>
        <v>0</v>
      </c>
      <c r="D161" s="13">
        <f>RegForms!BH161</f>
        <v>0</v>
      </c>
      <c r="E161" s="13">
        <f>RegForms!BI161</f>
        <v>0</v>
      </c>
      <c r="F161" s="13">
        <f>RegForms!BJ161</f>
        <v>0</v>
      </c>
      <c r="G161" s="13" t="b">
        <f t="shared" si="3"/>
        <v>0</v>
      </c>
      <c r="H161" s="21">
        <f>RegForms!F161</f>
        <v>0</v>
      </c>
      <c r="I161" s="13">
        <f>RegForms!G161</f>
        <v>0</v>
      </c>
      <c r="J161" s="13">
        <f>RegForms!H161</f>
        <v>0</v>
      </c>
    </row>
    <row r="162" spans="1:10" hidden="1">
      <c r="A162" s="13">
        <f>RegForms!B162</f>
        <v>0</v>
      </c>
      <c r="B162" s="13">
        <f>RegForms!BF162</f>
        <v>0</v>
      </c>
      <c r="C162" s="13">
        <f>RegForms!BG162</f>
        <v>0</v>
      </c>
      <c r="D162" s="13">
        <f>RegForms!BH162</f>
        <v>0</v>
      </c>
      <c r="E162" s="13">
        <f>RegForms!BI162</f>
        <v>0</v>
      </c>
      <c r="F162" s="13">
        <f>RegForms!BJ162</f>
        <v>0</v>
      </c>
      <c r="G162" s="13" t="b">
        <f t="shared" si="3"/>
        <v>0</v>
      </c>
      <c r="H162" s="21">
        <f>RegForms!F162</f>
        <v>0</v>
      </c>
      <c r="I162" s="13">
        <f>RegForms!G162</f>
        <v>0</v>
      </c>
      <c r="J162" s="13">
        <f>RegForms!H162</f>
        <v>0</v>
      </c>
    </row>
    <row r="163" spans="1:10" hidden="1">
      <c r="A163" s="13">
        <f>RegForms!B163</f>
        <v>0</v>
      </c>
      <c r="B163" s="13">
        <f>RegForms!BF163</f>
        <v>0</v>
      </c>
      <c r="C163" s="13">
        <f>RegForms!BG163</f>
        <v>0</v>
      </c>
      <c r="D163" s="13">
        <f>RegForms!BH163</f>
        <v>0</v>
      </c>
      <c r="E163" s="13">
        <f>RegForms!BI163</f>
        <v>0</v>
      </c>
      <c r="F163" s="13">
        <f>RegForms!BJ163</f>
        <v>0</v>
      </c>
      <c r="G163" s="13" t="b">
        <f t="shared" si="3"/>
        <v>0</v>
      </c>
      <c r="H163" s="21">
        <f>RegForms!F163</f>
        <v>0</v>
      </c>
      <c r="I163" s="13">
        <f>RegForms!G163</f>
        <v>0</v>
      </c>
      <c r="J163" s="13">
        <f>RegForms!H163</f>
        <v>0</v>
      </c>
    </row>
    <row r="164" spans="1:10" hidden="1">
      <c r="A164" s="13">
        <f>RegForms!B164</f>
        <v>0</v>
      </c>
      <c r="B164" s="13">
        <f>RegForms!BF164</f>
        <v>0</v>
      </c>
      <c r="C164" s="13">
        <f>RegForms!BG164</f>
        <v>0</v>
      </c>
      <c r="D164" s="13">
        <f>RegForms!BH164</f>
        <v>0</v>
      </c>
      <c r="E164" s="13">
        <f>RegForms!BI164</f>
        <v>0</v>
      </c>
      <c r="F164" s="13">
        <f>RegForms!BJ164</f>
        <v>0</v>
      </c>
      <c r="G164" s="13" t="b">
        <f t="shared" si="3"/>
        <v>0</v>
      </c>
      <c r="H164" s="21">
        <f>RegForms!F164</f>
        <v>0</v>
      </c>
      <c r="I164" s="13">
        <f>RegForms!G164</f>
        <v>0</v>
      </c>
      <c r="J164" s="13">
        <f>RegForms!H164</f>
        <v>0</v>
      </c>
    </row>
    <row r="165" spans="1:10" hidden="1">
      <c r="A165" s="13">
        <f>RegForms!B165</f>
        <v>0</v>
      </c>
      <c r="B165" s="13">
        <f>RegForms!BF165</f>
        <v>0</v>
      </c>
      <c r="C165" s="13">
        <f>RegForms!BG165</f>
        <v>0</v>
      </c>
      <c r="D165" s="13">
        <f>RegForms!BH165</f>
        <v>0</v>
      </c>
      <c r="E165" s="13">
        <f>RegForms!BI165</f>
        <v>0</v>
      </c>
      <c r="F165" s="13">
        <f>RegForms!BJ165</f>
        <v>0</v>
      </c>
      <c r="G165" s="13" t="b">
        <f t="shared" si="3"/>
        <v>0</v>
      </c>
      <c r="H165" s="21">
        <f>RegForms!F165</f>
        <v>0</v>
      </c>
      <c r="I165" s="13">
        <f>RegForms!G165</f>
        <v>0</v>
      </c>
      <c r="J165" s="13">
        <f>RegForms!H165</f>
        <v>0</v>
      </c>
    </row>
    <row r="166" spans="1:10" hidden="1">
      <c r="A166" s="13">
        <f>RegForms!B166</f>
        <v>0</v>
      </c>
      <c r="B166" s="13">
        <f>RegForms!BF166</f>
        <v>0</v>
      </c>
      <c r="C166" s="13">
        <f>RegForms!BG166</f>
        <v>0</v>
      </c>
      <c r="D166" s="13">
        <f>RegForms!BH166</f>
        <v>0</v>
      </c>
      <c r="E166" s="13">
        <f>RegForms!BI166</f>
        <v>0</v>
      </c>
      <c r="F166" s="13">
        <f>RegForms!BJ166</f>
        <v>0</v>
      </c>
      <c r="G166" s="13" t="b">
        <f t="shared" si="3"/>
        <v>0</v>
      </c>
      <c r="H166" s="21">
        <f>RegForms!F166</f>
        <v>0</v>
      </c>
      <c r="I166" s="13">
        <f>RegForms!G166</f>
        <v>0</v>
      </c>
      <c r="J166" s="13">
        <f>RegForms!H166</f>
        <v>0</v>
      </c>
    </row>
    <row r="167" spans="1:10" hidden="1">
      <c r="A167" s="13">
        <f>RegForms!B167</f>
        <v>0</v>
      </c>
      <c r="B167" s="13">
        <f>RegForms!BF167</f>
        <v>0</v>
      </c>
      <c r="C167" s="13">
        <f>RegForms!BG167</f>
        <v>0</v>
      </c>
      <c r="D167" s="13">
        <f>RegForms!BH167</f>
        <v>0</v>
      </c>
      <c r="E167" s="13">
        <f>RegForms!BI167</f>
        <v>0</v>
      </c>
      <c r="F167" s="13">
        <f>RegForms!BJ167</f>
        <v>0</v>
      </c>
      <c r="G167" s="13" t="b">
        <f t="shared" si="3"/>
        <v>0</v>
      </c>
      <c r="H167" s="21">
        <f>RegForms!F167</f>
        <v>0</v>
      </c>
      <c r="I167" s="13">
        <f>RegForms!G167</f>
        <v>0</v>
      </c>
      <c r="J167" s="13">
        <f>RegForms!H167</f>
        <v>0</v>
      </c>
    </row>
    <row r="168" spans="1:10" hidden="1">
      <c r="A168" s="13">
        <f>RegForms!B168</f>
        <v>0</v>
      </c>
      <c r="B168" s="13">
        <f>RegForms!BF168</f>
        <v>0</v>
      </c>
      <c r="C168" s="13">
        <f>RegForms!BG168</f>
        <v>0</v>
      </c>
      <c r="D168" s="13">
        <f>RegForms!BH168</f>
        <v>0</v>
      </c>
      <c r="E168" s="13">
        <f>RegForms!BI168</f>
        <v>0</v>
      </c>
      <c r="F168" s="13">
        <f>RegForms!BJ168</f>
        <v>0</v>
      </c>
      <c r="G168" s="13" t="b">
        <f t="shared" si="3"/>
        <v>0</v>
      </c>
      <c r="H168" s="21">
        <f>RegForms!F168</f>
        <v>0</v>
      </c>
      <c r="I168" s="13">
        <f>RegForms!G168</f>
        <v>0</v>
      </c>
      <c r="J168" s="13">
        <f>RegForms!H168</f>
        <v>0</v>
      </c>
    </row>
    <row r="169" spans="1:10" hidden="1">
      <c r="A169" s="13">
        <f>RegForms!B169</f>
        <v>0</v>
      </c>
      <c r="B169" s="13">
        <f>RegForms!BF169</f>
        <v>0</v>
      </c>
      <c r="C169" s="13">
        <f>RegForms!BG169</f>
        <v>0</v>
      </c>
      <c r="D169" s="13">
        <f>RegForms!BH169</f>
        <v>0</v>
      </c>
      <c r="E169" s="13">
        <f>RegForms!BI169</f>
        <v>0</v>
      </c>
      <c r="F169" s="13">
        <f>RegForms!BJ169</f>
        <v>0</v>
      </c>
      <c r="G169" s="13" t="b">
        <f t="shared" si="3"/>
        <v>0</v>
      </c>
      <c r="H169" s="21">
        <f>RegForms!F169</f>
        <v>0</v>
      </c>
      <c r="I169" s="13">
        <f>RegForms!G169</f>
        <v>0</v>
      </c>
      <c r="J169" s="13">
        <f>RegForms!H169</f>
        <v>0</v>
      </c>
    </row>
    <row r="170" spans="1:10" hidden="1">
      <c r="A170" s="13">
        <f>RegForms!B170</f>
        <v>0</v>
      </c>
      <c r="B170" s="13">
        <f>RegForms!BF170</f>
        <v>0</v>
      </c>
      <c r="C170" s="13">
        <f>RegForms!BG170</f>
        <v>0</v>
      </c>
      <c r="D170" s="13">
        <f>RegForms!BH170</f>
        <v>0</v>
      </c>
      <c r="E170" s="13">
        <f>RegForms!BI170</f>
        <v>0</v>
      </c>
      <c r="F170" s="13">
        <f>RegForms!BJ170</f>
        <v>0</v>
      </c>
      <c r="G170" s="13" t="b">
        <f t="shared" si="3"/>
        <v>0</v>
      </c>
      <c r="H170" s="21">
        <f>RegForms!F170</f>
        <v>0</v>
      </c>
      <c r="I170" s="13">
        <f>RegForms!G170</f>
        <v>0</v>
      </c>
      <c r="J170" s="13">
        <f>RegForms!H170</f>
        <v>0</v>
      </c>
    </row>
    <row r="171" spans="1:10" hidden="1">
      <c r="A171" s="13">
        <f>RegForms!B171</f>
        <v>0</v>
      </c>
      <c r="B171" s="13">
        <f>RegForms!BF171</f>
        <v>0</v>
      </c>
      <c r="C171" s="13">
        <f>RegForms!BG171</f>
        <v>0</v>
      </c>
      <c r="D171" s="13">
        <f>RegForms!BH171</f>
        <v>0</v>
      </c>
      <c r="E171" s="13">
        <f>RegForms!BI171</f>
        <v>0</v>
      </c>
      <c r="F171" s="13">
        <f>RegForms!BJ171</f>
        <v>0</v>
      </c>
      <c r="G171" s="13" t="b">
        <f t="shared" si="3"/>
        <v>0</v>
      </c>
      <c r="H171" s="21">
        <f>RegForms!F171</f>
        <v>0</v>
      </c>
      <c r="I171" s="13">
        <f>RegForms!G171</f>
        <v>0</v>
      </c>
      <c r="J171" s="13">
        <f>RegForms!H171</f>
        <v>0</v>
      </c>
    </row>
    <row r="172" spans="1:10" hidden="1">
      <c r="A172" s="13">
        <f>RegForms!B172</f>
        <v>0</v>
      </c>
      <c r="B172" s="13">
        <f>RegForms!BF172</f>
        <v>0</v>
      </c>
      <c r="C172" s="13">
        <f>RegForms!BG172</f>
        <v>0</v>
      </c>
      <c r="D172" s="13">
        <f>RegForms!BH172</f>
        <v>0</v>
      </c>
      <c r="E172" s="13">
        <f>RegForms!BI172</f>
        <v>0</v>
      </c>
      <c r="F172" s="13">
        <f>RegForms!BJ172</f>
        <v>0</v>
      </c>
      <c r="G172" s="13" t="b">
        <f t="shared" si="3"/>
        <v>0</v>
      </c>
      <c r="H172" s="21">
        <f>RegForms!F172</f>
        <v>0</v>
      </c>
      <c r="I172" s="13">
        <f>RegForms!G172</f>
        <v>0</v>
      </c>
      <c r="J172" s="13">
        <f>RegForms!H172</f>
        <v>0</v>
      </c>
    </row>
    <row r="173" spans="1:10" hidden="1">
      <c r="A173" s="13">
        <f>RegForms!B173</f>
        <v>0</v>
      </c>
      <c r="B173" s="13">
        <f>RegForms!BF173</f>
        <v>0</v>
      </c>
      <c r="C173" s="13">
        <f>RegForms!BG173</f>
        <v>0</v>
      </c>
      <c r="D173" s="13">
        <f>RegForms!BH173</f>
        <v>0</v>
      </c>
      <c r="E173" s="13">
        <f>RegForms!BI173</f>
        <v>0</v>
      </c>
      <c r="F173" s="13">
        <f>RegForms!BJ173</f>
        <v>0</v>
      </c>
      <c r="G173" s="13" t="b">
        <f t="shared" si="3"/>
        <v>0</v>
      </c>
      <c r="H173" s="21">
        <f>RegForms!F173</f>
        <v>0</v>
      </c>
      <c r="I173" s="13">
        <f>RegForms!G173</f>
        <v>0</v>
      </c>
      <c r="J173" s="13">
        <f>RegForms!H173</f>
        <v>0</v>
      </c>
    </row>
    <row r="174" spans="1:10" hidden="1">
      <c r="A174" s="13">
        <f>RegForms!B174</f>
        <v>0</v>
      </c>
      <c r="B174" s="13">
        <f>RegForms!BF174</f>
        <v>0</v>
      </c>
      <c r="C174" s="13">
        <f>RegForms!BG174</f>
        <v>0</v>
      </c>
      <c r="D174" s="13">
        <f>RegForms!BH174</f>
        <v>0</v>
      </c>
      <c r="E174" s="13">
        <f>RegForms!BI174</f>
        <v>0</v>
      </c>
      <c r="F174" s="13">
        <f>RegForms!BJ174</f>
        <v>0</v>
      </c>
      <c r="G174" s="13" t="b">
        <f t="shared" si="3"/>
        <v>0</v>
      </c>
      <c r="H174" s="21">
        <f>RegForms!F174</f>
        <v>0</v>
      </c>
      <c r="I174" s="13">
        <f>RegForms!G174</f>
        <v>0</v>
      </c>
      <c r="J174" s="13">
        <f>RegForms!H174</f>
        <v>0</v>
      </c>
    </row>
    <row r="175" spans="1:10" hidden="1">
      <c r="A175" s="13">
        <f>RegForms!B175</f>
        <v>0</v>
      </c>
      <c r="B175" s="13">
        <f>RegForms!BF175</f>
        <v>0</v>
      </c>
      <c r="C175" s="13">
        <f>RegForms!BG175</f>
        <v>0</v>
      </c>
      <c r="D175" s="13">
        <f>RegForms!BH175</f>
        <v>0</v>
      </c>
      <c r="E175" s="13">
        <f>RegForms!BI175</f>
        <v>0</v>
      </c>
      <c r="F175" s="13">
        <f>RegForms!BJ175</f>
        <v>0</v>
      </c>
      <c r="G175" s="13" t="b">
        <f t="shared" si="3"/>
        <v>0</v>
      </c>
      <c r="H175" s="21">
        <f>RegForms!F175</f>
        <v>0</v>
      </c>
      <c r="I175" s="13">
        <f>RegForms!G175</f>
        <v>0</v>
      </c>
      <c r="J175" s="13">
        <f>RegForms!H175</f>
        <v>0</v>
      </c>
    </row>
    <row r="176" spans="1:10" hidden="1">
      <c r="A176" s="13">
        <f>RegForms!B176</f>
        <v>0</v>
      </c>
      <c r="B176" s="13">
        <f>RegForms!BF176</f>
        <v>0</v>
      </c>
      <c r="C176" s="13">
        <f>RegForms!BG176</f>
        <v>0</v>
      </c>
      <c r="D176" s="13">
        <f>RegForms!BH176</f>
        <v>0</v>
      </c>
      <c r="E176" s="13">
        <f>RegForms!BI176</f>
        <v>0</v>
      </c>
      <c r="F176" s="13">
        <f>RegForms!BJ176</f>
        <v>0</v>
      </c>
      <c r="G176" s="13" t="b">
        <f t="shared" si="3"/>
        <v>0</v>
      </c>
      <c r="H176" s="21">
        <f>RegForms!F176</f>
        <v>0</v>
      </c>
      <c r="I176" s="13">
        <f>RegForms!G176</f>
        <v>0</v>
      </c>
      <c r="J176" s="13">
        <f>RegForms!H176</f>
        <v>0</v>
      </c>
    </row>
    <row r="177" spans="1:10" hidden="1">
      <c r="A177" s="13">
        <f>RegForms!B177</f>
        <v>0</v>
      </c>
      <c r="B177" s="13">
        <f>RegForms!BF177</f>
        <v>0</v>
      </c>
      <c r="C177" s="13">
        <f>RegForms!BG177</f>
        <v>0</v>
      </c>
      <c r="D177" s="13">
        <f>RegForms!BH177</f>
        <v>0</v>
      </c>
      <c r="E177" s="13">
        <f>RegForms!BI177</f>
        <v>0</v>
      </c>
      <c r="F177" s="13">
        <f>RegForms!BJ177</f>
        <v>0</v>
      </c>
      <c r="G177" s="13" t="b">
        <f t="shared" si="3"/>
        <v>0</v>
      </c>
      <c r="H177" s="21">
        <f>RegForms!F177</f>
        <v>0</v>
      </c>
      <c r="I177" s="13">
        <f>RegForms!G177</f>
        <v>0</v>
      </c>
      <c r="J177" s="13">
        <f>RegForms!H177</f>
        <v>0</v>
      </c>
    </row>
    <row r="178" spans="1:10" hidden="1">
      <c r="A178" s="13">
        <f>RegForms!B178</f>
        <v>0</v>
      </c>
      <c r="B178" s="13">
        <f>RegForms!BF178</f>
        <v>0</v>
      </c>
      <c r="C178" s="13">
        <f>RegForms!BG178</f>
        <v>0</v>
      </c>
      <c r="D178" s="13">
        <f>RegForms!BH178</f>
        <v>0</v>
      </c>
      <c r="E178" s="13">
        <f>RegForms!BI178</f>
        <v>0</v>
      </c>
      <c r="F178" s="13">
        <f>RegForms!BJ178</f>
        <v>0</v>
      </c>
      <c r="G178" s="13" t="b">
        <f t="shared" si="3"/>
        <v>0</v>
      </c>
      <c r="H178" s="21">
        <f>RegForms!F178</f>
        <v>0</v>
      </c>
      <c r="I178" s="13">
        <f>RegForms!G178</f>
        <v>0</v>
      </c>
      <c r="J178" s="13">
        <f>RegForms!H178</f>
        <v>0</v>
      </c>
    </row>
    <row r="179" spans="1:10" hidden="1">
      <c r="A179" s="13">
        <f>RegForms!B179</f>
        <v>0</v>
      </c>
      <c r="B179" s="13">
        <f>RegForms!BF179</f>
        <v>0</v>
      </c>
      <c r="C179" s="13">
        <f>RegForms!BG179</f>
        <v>0</v>
      </c>
      <c r="D179" s="13">
        <f>RegForms!BH179</f>
        <v>0</v>
      </c>
      <c r="E179" s="13">
        <f>RegForms!BI179</f>
        <v>0</v>
      </c>
      <c r="F179" s="13">
        <f>RegForms!BJ179</f>
        <v>0</v>
      </c>
      <c r="G179" s="13" t="b">
        <f t="shared" si="3"/>
        <v>0</v>
      </c>
      <c r="H179" s="21">
        <f>RegForms!F179</f>
        <v>0</v>
      </c>
      <c r="I179" s="13">
        <f>RegForms!G179</f>
        <v>0</v>
      </c>
      <c r="J179" s="13">
        <f>RegForms!H179</f>
        <v>0</v>
      </c>
    </row>
    <row r="180" spans="1:10" hidden="1">
      <c r="A180" s="13">
        <f>RegForms!B180</f>
        <v>0</v>
      </c>
      <c r="B180" s="13">
        <f>RegForms!BF180</f>
        <v>0</v>
      </c>
      <c r="C180" s="13">
        <f>RegForms!BG180</f>
        <v>0</v>
      </c>
      <c r="D180" s="13">
        <f>RegForms!BH180</f>
        <v>0</v>
      </c>
      <c r="E180" s="13">
        <f>RegForms!BI180</f>
        <v>0</v>
      </c>
      <c r="F180" s="13">
        <f>RegForms!BJ180</f>
        <v>0</v>
      </c>
      <c r="G180" s="13" t="b">
        <f t="shared" si="3"/>
        <v>0</v>
      </c>
      <c r="H180" s="21">
        <f>RegForms!F180</f>
        <v>0</v>
      </c>
      <c r="I180" s="13">
        <f>RegForms!G180</f>
        <v>0</v>
      </c>
      <c r="J180" s="13">
        <f>RegForms!H180</f>
        <v>0</v>
      </c>
    </row>
    <row r="181" spans="1:10" hidden="1">
      <c r="A181" s="13">
        <f>RegForms!B181</f>
        <v>0</v>
      </c>
      <c r="B181" s="13">
        <f>RegForms!BF181</f>
        <v>0</v>
      </c>
      <c r="C181" s="13">
        <f>RegForms!BG181</f>
        <v>0</v>
      </c>
      <c r="D181" s="13">
        <f>RegForms!BH181</f>
        <v>0</v>
      </c>
      <c r="E181" s="13">
        <f>RegForms!BI181</f>
        <v>0</v>
      </c>
      <c r="F181" s="13">
        <f>RegForms!BJ181</f>
        <v>0</v>
      </c>
      <c r="G181" s="13" t="b">
        <f t="shared" si="3"/>
        <v>0</v>
      </c>
      <c r="H181" s="21">
        <f>RegForms!F181</f>
        <v>0</v>
      </c>
      <c r="I181" s="13">
        <f>RegForms!G181</f>
        <v>0</v>
      </c>
      <c r="J181" s="13">
        <f>RegForms!H181</f>
        <v>0</v>
      </c>
    </row>
    <row r="182" spans="1:10" hidden="1">
      <c r="A182" s="13">
        <f>RegForms!B182</f>
        <v>0</v>
      </c>
      <c r="B182" s="13">
        <f>RegForms!BF182</f>
        <v>0</v>
      </c>
      <c r="C182" s="13">
        <f>RegForms!BG182</f>
        <v>0</v>
      </c>
      <c r="D182" s="13">
        <f>RegForms!BH182</f>
        <v>0</v>
      </c>
      <c r="E182" s="13">
        <f>RegForms!BI182</f>
        <v>0</v>
      </c>
      <c r="F182" s="13">
        <f>RegForms!BJ182</f>
        <v>0</v>
      </c>
      <c r="G182" s="13" t="b">
        <f t="shared" si="3"/>
        <v>0</v>
      </c>
      <c r="H182" s="21">
        <f>RegForms!F182</f>
        <v>0</v>
      </c>
      <c r="I182" s="13">
        <f>RegForms!G182</f>
        <v>0</v>
      </c>
      <c r="J182" s="13">
        <f>RegForms!H182</f>
        <v>0</v>
      </c>
    </row>
    <row r="183" spans="1:10" hidden="1">
      <c r="A183" s="13">
        <f>RegForms!B183</f>
        <v>0</v>
      </c>
      <c r="B183" s="13">
        <f>RegForms!BF183</f>
        <v>0</v>
      </c>
      <c r="C183" s="13">
        <f>RegForms!BG183</f>
        <v>0</v>
      </c>
      <c r="D183" s="13">
        <f>RegForms!BH183</f>
        <v>0</v>
      </c>
      <c r="E183" s="13">
        <f>RegForms!BI183</f>
        <v>0</v>
      </c>
      <c r="F183" s="13">
        <f>RegForms!BJ183</f>
        <v>0</v>
      </c>
      <c r="G183" s="13" t="b">
        <f t="shared" si="3"/>
        <v>0</v>
      </c>
      <c r="H183" s="21">
        <f>RegForms!F183</f>
        <v>0</v>
      </c>
      <c r="I183" s="13">
        <f>RegForms!G183</f>
        <v>0</v>
      </c>
      <c r="J183" s="13">
        <f>RegForms!H183</f>
        <v>0</v>
      </c>
    </row>
    <row r="184" spans="1:10" hidden="1">
      <c r="A184" s="13">
        <f>RegForms!B184</f>
        <v>0</v>
      </c>
      <c r="B184" s="13">
        <f>RegForms!BF184</f>
        <v>0</v>
      </c>
      <c r="C184" s="13">
        <f>RegForms!BG184</f>
        <v>0</v>
      </c>
      <c r="D184" s="13">
        <f>RegForms!BH184</f>
        <v>0</v>
      </c>
      <c r="E184" s="13">
        <f>RegForms!BI184</f>
        <v>0</v>
      </c>
      <c r="F184" s="13">
        <f>RegForms!BJ184</f>
        <v>0</v>
      </c>
      <c r="G184" s="13" t="b">
        <f t="shared" si="3"/>
        <v>0</v>
      </c>
      <c r="H184" s="21">
        <f>RegForms!F184</f>
        <v>0</v>
      </c>
      <c r="I184" s="13">
        <f>RegForms!G184</f>
        <v>0</v>
      </c>
      <c r="J184" s="13">
        <f>RegForms!H184</f>
        <v>0</v>
      </c>
    </row>
    <row r="185" spans="1:10" hidden="1">
      <c r="A185" s="13">
        <f>RegForms!B185</f>
        <v>0</v>
      </c>
      <c r="B185" s="13">
        <f>RegForms!BF185</f>
        <v>0</v>
      </c>
      <c r="C185" s="13">
        <f>RegForms!BG185</f>
        <v>0</v>
      </c>
      <c r="D185" s="13">
        <f>RegForms!BH185</f>
        <v>0</v>
      </c>
      <c r="E185" s="13">
        <f>RegForms!BI185</f>
        <v>0</v>
      </c>
      <c r="F185" s="13">
        <f>RegForms!BJ185</f>
        <v>0</v>
      </c>
      <c r="G185" s="13" t="b">
        <f t="shared" si="3"/>
        <v>0</v>
      </c>
      <c r="H185" s="21">
        <f>RegForms!F185</f>
        <v>0</v>
      </c>
      <c r="I185" s="13">
        <f>RegForms!G185</f>
        <v>0</v>
      </c>
      <c r="J185" s="13">
        <f>RegForms!H185</f>
        <v>0</v>
      </c>
    </row>
    <row r="186" spans="1:10" hidden="1">
      <c r="A186" s="13">
        <f>RegForms!B186</f>
        <v>0</v>
      </c>
      <c r="B186" s="13">
        <f>RegForms!BF186</f>
        <v>0</v>
      </c>
      <c r="C186" s="13">
        <f>RegForms!BG186</f>
        <v>0</v>
      </c>
      <c r="D186" s="13">
        <f>RegForms!BH186</f>
        <v>0</v>
      </c>
      <c r="E186" s="13">
        <f>RegForms!BI186</f>
        <v>0</v>
      </c>
      <c r="F186" s="13">
        <f>RegForms!BJ186</f>
        <v>0</v>
      </c>
      <c r="G186" s="13" t="b">
        <f t="shared" si="3"/>
        <v>0</v>
      </c>
      <c r="H186" s="21">
        <f>RegForms!F186</f>
        <v>0</v>
      </c>
      <c r="I186" s="13">
        <f>RegForms!G186</f>
        <v>0</v>
      </c>
      <c r="J186" s="13">
        <f>RegForms!H186</f>
        <v>0</v>
      </c>
    </row>
    <row r="187" spans="1:10" hidden="1">
      <c r="A187" s="13">
        <f>RegForms!B187</f>
        <v>0</v>
      </c>
      <c r="B187" s="13">
        <f>RegForms!BF187</f>
        <v>0</v>
      </c>
      <c r="C187" s="13">
        <f>RegForms!BG187</f>
        <v>0</v>
      </c>
      <c r="D187" s="13">
        <f>RegForms!BH187</f>
        <v>0</v>
      </c>
      <c r="E187" s="13">
        <f>RegForms!BI187</f>
        <v>0</v>
      </c>
      <c r="F187" s="13">
        <f>RegForms!BJ187</f>
        <v>0</v>
      </c>
      <c r="G187" s="13" t="b">
        <f t="shared" si="3"/>
        <v>0</v>
      </c>
      <c r="H187" s="21">
        <f>RegForms!F187</f>
        <v>0</v>
      </c>
      <c r="I187" s="13">
        <f>RegForms!G187</f>
        <v>0</v>
      </c>
      <c r="J187" s="13">
        <f>RegForms!H187</f>
        <v>0</v>
      </c>
    </row>
    <row r="188" spans="1:10" hidden="1">
      <c r="A188" s="13">
        <f>RegForms!B188</f>
        <v>0</v>
      </c>
      <c r="B188" s="13">
        <f>RegForms!BF188</f>
        <v>0</v>
      </c>
      <c r="C188" s="13">
        <f>RegForms!BG188</f>
        <v>0</v>
      </c>
      <c r="D188" s="13">
        <f>RegForms!BH188</f>
        <v>0</v>
      </c>
      <c r="E188" s="13">
        <f>RegForms!BI188</f>
        <v>0</v>
      </c>
      <c r="F188" s="13">
        <f>RegForms!BJ188</f>
        <v>0</v>
      </c>
      <c r="G188" s="13" t="b">
        <f t="shared" si="3"/>
        <v>0</v>
      </c>
      <c r="H188" s="21">
        <f>RegForms!F188</f>
        <v>0</v>
      </c>
      <c r="I188" s="13">
        <f>RegForms!G188</f>
        <v>0</v>
      </c>
      <c r="J188" s="13">
        <f>RegForms!H188</f>
        <v>0</v>
      </c>
    </row>
    <row r="189" spans="1:10" hidden="1">
      <c r="A189" s="13">
        <f>RegForms!B189</f>
        <v>0</v>
      </c>
      <c r="B189" s="13">
        <f>RegForms!BF189</f>
        <v>0</v>
      </c>
      <c r="C189" s="13">
        <f>RegForms!BG189</f>
        <v>0</v>
      </c>
      <c r="D189" s="13">
        <f>RegForms!BH189</f>
        <v>0</v>
      </c>
      <c r="E189" s="13">
        <f>RegForms!BI189</f>
        <v>0</v>
      </c>
      <c r="F189" s="13">
        <f>RegForms!BJ189</f>
        <v>0</v>
      </c>
      <c r="G189" s="13" t="b">
        <f t="shared" si="3"/>
        <v>0</v>
      </c>
      <c r="H189" s="21">
        <f>RegForms!F189</f>
        <v>0</v>
      </c>
      <c r="I189" s="13">
        <f>RegForms!G189</f>
        <v>0</v>
      </c>
      <c r="J189" s="13">
        <f>RegForms!H189</f>
        <v>0</v>
      </c>
    </row>
    <row r="190" spans="1:10" hidden="1">
      <c r="A190" s="13">
        <f>RegForms!B190</f>
        <v>0</v>
      </c>
      <c r="B190" s="13">
        <f>RegForms!BF190</f>
        <v>0</v>
      </c>
      <c r="C190" s="13">
        <f>RegForms!BG190</f>
        <v>0</v>
      </c>
      <c r="D190" s="13">
        <f>RegForms!BH190</f>
        <v>0</v>
      </c>
      <c r="E190" s="13">
        <f>RegForms!BI190</f>
        <v>0</v>
      </c>
      <c r="F190" s="13">
        <f>RegForms!BJ190</f>
        <v>0</v>
      </c>
      <c r="G190" s="13" t="b">
        <f t="shared" si="3"/>
        <v>0</v>
      </c>
      <c r="H190" s="21">
        <f>RegForms!F190</f>
        <v>0</v>
      </c>
      <c r="I190" s="13">
        <f>RegForms!G190</f>
        <v>0</v>
      </c>
      <c r="J190" s="13">
        <f>RegForms!H190</f>
        <v>0</v>
      </c>
    </row>
    <row r="191" spans="1:10" hidden="1">
      <c r="A191" s="13">
        <f>RegForms!B191</f>
        <v>0</v>
      </c>
      <c r="B191" s="13">
        <f>RegForms!BF191</f>
        <v>0</v>
      </c>
      <c r="C191" s="13">
        <f>RegForms!BG191</f>
        <v>0</v>
      </c>
      <c r="D191" s="13">
        <f>RegForms!BH191</f>
        <v>0</v>
      </c>
      <c r="E191" s="13">
        <f>RegForms!BI191</f>
        <v>0</v>
      </c>
      <c r="F191" s="13">
        <f>RegForms!BJ191</f>
        <v>0</v>
      </c>
      <c r="G191" s="13" t="b">
        <f t="shared" si="3"/>
        <v>0</v>
      </c>
      <c r="H191" s="21">
        <f>RegForms!F191</f>
        <v>0</v>
      </c>
      <c r="I191" s="13">
        <f>RegForms!G191</f>
        <v>0</v>
      </c>
      <c r="J191" s="13">
        <f>RegForms!H191</f>
        <v>0</v>
      </c>
    </row>
    <row r="192" spans="1:10" hidden="1">
      <c r="A192" s="13">
        <f>RegForms!B192</f>
        <v>0</v>
      </c>
      <c r="B192" s="13">
        <f>RegForms!BF192</f>
        <v>0</v>
      </c>
      <c r="C192" s="13">
        <f>RegForms!BG192</f>
        <v>0</v>
      </c>
      <c r="D192" s="13">
        <f>RegForms!BH192</f>
        <v>0</v>
      </c>
      <c r="E192" s="13">
        <f>RegForms!BI192</f>
        <v>0</v>
      </c>
      <c r="F192" s="13">
        <f>RegForms!BJ192</f>
        <v>0</v>
      </c>
      <c r="G192" s="13" t="b">
        <f t="shared" si="3"/>
        <v>0</v>
      </c>
      <c r="H192" s="21">
        <f>RegForms!F192</f>
        <v>0</v>
      </c>
      <c r="I192" s="13">
        <f>RegForms!G192</f>
        <v>0</v>
      </c>
      <c r="J192" s="13">
        <f>RegForms!H192</f>
        <v>0</v>
      </c>
    </row>
    <row r="193" spans="1:10" hidden="1">
      <c r="A193" s="13">
        <f>RegForms!B193</f>
        <v>0</v>
      </c>
      <c r="B193" s="13">
        <f>RegForms!BF193</f>
        <v>0</v>
      </c>
      <c r="C193" s="13">
        <f>RegForms!BG193</f>
        <v>0</v>
      </c>
      <c r="D193" s="13">
        <f>RegForms!BH193</f>
        <v>0</v>
      </c>
      <c r="E193" s="13">
        <f>RegForms!BI193</f>
        <v>0</v>
      </c>
      <c r="F193" s="13">
        <f>RegForms!BJ193</f>
        <v>0</v>
      </c>
      <c r="G193" s="13" t="b">
        <f t="shared" si="3"/>
        <v>0</v>
      </c>
      <c r="H193" s="21">
        <f>RegForms!F193</f>
        <v>0</v>
      </c>
      <c r="I193" s="13">
        <f>RegForms!G193</f>
        <v>0</v>
      </c>
      <c r="J193" s="13">
        <f>RegForms!H193</f>
        <v>0</v>
      </c>
    </row>
    <row r="194" spans="1:10" hidden="1">
      <c r="A194" s="13">
        <f>RegForms!B194</f>
        <v>0</v>
      </c>
      <c r="B194" s="13">
        <f>RegForms!BF194</f>
        <v>0</v>
      </c>
      <c r="C194" s="13">
        <f>RegForms!BG194</f>
        <v>0</v>
      </c>
      <c r="D194" s="13">
        <f>RegForms!BH194</f>
        <v>0</v>
      </c>
      <c r="E194" s="13">
        <f>RegForms!BI194</f>
        <v>0</v>
      </c>
      <c r="F194" s="13">
        <f>RegForms!BJ194</f>
        <v>0</v>
      </c>
      <c r="G194" s="13" t="b">
        <f t="shared" si="3"/>
        <v>0</v>
      </c>
      <c r="H194" s="21">
        <f>RegForms!F194</f>
        <v>0</v>
      </c>
      <c r="I194" s="13">
        <f>RegForms!G194</f>
        <v>0</v>
      </c>
      <c r="J194" s="13">
        <f>RegForms!H194</f>
        <v>0</v>
      </c>
    </row>
    <row r="195" spans="1:10" hidden="1">
      <c r="A195" s="13">
        <f>RegForms!B195</f>
        <v>0</v>
      </c>
      <c r="B195" s="13">
        <f>RegForms!BF195</f>
        <v>0</v>
      </c>
      <c r="C195" s="13">
        <f>RegForms!BG195</f>
        <v>0</v>
      </c>
      <c r="D195" s="13">
        <f>RegForms!BH195</f>
        <v>0</v>
      </c>
      <c r="E195" s="13">
        <f>RegForms!BI195</f>
        <v>0</v>
      </c>
      <c r="F195" s="13">
        <f>RegForms!BJ195</f>
        <v>0</v>
      </c>
      <c r="G195" s="13" t="b">
        <f t="shared" si="3"/>
        <v>0</v>
      </c>
      <c r="H195" s="21">
        <f>RegForms!F195</f>
        <v>0</v>
      </c>
      <c r="I195" s="13">
        <f>RegForms!G195</f>
        <v>0</v>
      </c>
      <c r="J195" s="13">
        <f>RegForms!H195</f>
        <v>0</v>
      </c>
    </row>
    <row r="196" spans="1:10" hidden="1">
      <c r="A196" s="13">
        <f>RegForms!B196</f>
        <v>0</v>
      </c>
      <c r="B196" s="13">
        <f>RegForms!BF196</f>
        <v>0</v>
      </c>
      <c r="C196" s="13">
        <f>RegForms!BG196</f>
        <v>0</v>
      </c>
      <c r="D196" s="13">
        <f>RegForms!BH196</f>
        <v>0</v>
      </c>
      <c r="E196" s="13">
        <f>RegForms!BI196</f>
        <v>0</v>
      </c>
      <c r="F196" s="13">
        <f>RegForms!BJ196</f>
        <v>0</v>
      </c>
      <c r="G196" s="13" t="b">
        <f t="shared" si="3"/>
        <v>0</v>
      </c>
      <c r="H196" s="21">
        <f>RegForms!F196</f>
        <v>0</v>
      </c>
      <c r="I196" s="13">
        <f>RegForms!G196</f>
        <v>0</v>
      </c>
      <c r="J196" s="13">
        <f>RegForms!H196</f>
        <v>0</v>
      </c>
    </row>
    <row r="197" spans="1:10" hidden="1">
      <c r="A197" s="13">
        <f>RegForms!B197</f>
        <v>0</v>
      </c>
      <c r="B197" s="13">
        <f>RegForms!BF197</f>
        <v>0</v>
      </c>
      <c r="C197" s="13">
        <f>RegForms!BG197</f>
        <v>0</v>
      </c>
      <c r="D197" s="13">
        <f>RegForms!BH197</f>
        <v>0</v>
      </c>
      <c r="E197" s="13">
        <f>RegForms!BI197</f>
        <v>0</v>
      </c>
      <c r="F197" s="13">
        <f>RegForms!BJ197</f>
        <v>0</v>
      </c>
      <c r="G197" s="13" t="b">
        <f t="shared" si="3"/>
        <v>0</v>
      </c>
      <c r="H197" s="21">
        <f>RegForms!F197</f>
        <v>0</v>
      </c>
      <c r="I197" s="13">
        <f>RegForms!G197</f>
        <v>0</v>
      </c>
      <c r="J197" s="13">
        <f>RegForms!H197</f>
        <v>0</v>
      </c>
    </row>
    <row r="198" spans="1:10" hidden="1">
      <c r="A198" s="13">
        <f>RegForms!B198</f>
        <v>0</v>
      </c>
      <c r="B198" s="13">
        <f>RegForms!BF198</f>
        <v>0</v>
      </c>
      <c r="C198" s="13">
        <f>RegForms!BG198</f>
        <v>0</v>
      </c>
      <c r="D198" s="13">
        <f>RegForms!BH198</f>
        <v>0</v>
      </c>
      <c r="E198" s="13">
        <f>RegForms!BI198</f>
        <v>0</v>
      </c>
      <c r="F198" s="13">
        <f>RegForms!BJ198</f>
        <v>0</v>
      </c>
      <c r="G198" s="13" t="b">
        <f t="shared" si="3"/>
        <v>0</v>
      </c>
      <c r="H198" s="21">
        <f>RegForms!F198</f>
        <v>0</v>
      </c>
      <c r="I198" s="13">
        <f>RegForms!G198</f>
        <v>0</v>
      </c>
      <c r="J198" s="13">
        <f>RegForms!H198</f>
        <v>0</v>
      </c>
    </row>
    <row r="199" spans="1:10" hidden="1">
      <c r="A199" s="13">
        <f>RegForms!B199</f>
        <v>0</v>
      </c>
      <c r="B199" s="13">
        <f>RegForms!BF199</f>
        <v>0</v>
      </c>
      <c r="C199" s="13">
        <f>RegForms!BG199</f>
        <v>0</v>
      </c>
      <c r="D199" s="13">
        <f>RegForms!BH199</f>
        <v>0</v>
      </c>
      <c r="E199" s="13">
        <f>RegForms!BI199</f>
        <v>0</v>
      </c>
      <c r="F199" s="13">
        <f>RegForms!BJ199</f>
        <v>0</v>
      </c>
      <c r="G199" s="13" t="b">
        <f t="shared" si="3"/>
        <v>0</v>
      </c>
      <c r="H199" s="21">
        <f>RegForms!F199</f>
        <v>0</v>
      </c>
      <c r="I199" s="13">
        <f>RegForms!G199</f>
        <v>0</v>
      </c>
      <c r="J199" s="13">
        <f>RegForms!H199</f>
        <v>0</v>
      </c>
    </row>
    <row r="200" spans="1:10" hidden="1">
      <c r="A200" s="13">
        <f>RegForms!B200</f>
        <v>0</v>
      </c>
      <c r="B200" s="13">
        <f>RegForms!BF200</f>
        <v>0</v>
      </c>
      <c r="C200" s="13">
        <f>RegForms!BG200</f>
        <v>0</v>
      </c>
      <c r="D200" s="13">
        <f>RegForms!BH200</f>
        <v>0</v>
      </c>
      <c r="E200" s="13">
        <f>RegForms!BI200</f>
        <v>0</v>
      </c>
      <c r="F200" s="13">
        <f>RegForms!BJ200</f>
        <v>0</v>
      </c>
      <c r="G200" s="13" t="b">
        <f t="shared" si="3"/>
        <v>0</v>
      </c>
      <c r="H200" s="21">
        <f>RegForms!F200</f>
        <v>0</v>
      </c>
      <c r="I200" s="13">
        <f>RegForms!G200</f>
        <v>0</v>
      </c>
      <c r="J200" s="13">
        <f>RegForms!H200</f>
        <v>0</v>
      </c>
    </row>
    <row r="201" spans="1:10" hidden="1">
      <c r="A201" s="13">
        <f>RegForms!B201</f>
        <v>0</v>
      </c>
      <c r="B201" s="13">
        <f>RegForms!BF201</f>
        <v>0</v>
      </c>
      <c r="C201" s="13">
        <f>RegForms!BG201</f>
        <v>0</v>
      </c>
      <c r="D201" s="13">
        <f>RegForms!BH201</f>
        <v>0</v>
      </c>
      <c r="E201" s="13">
        <f>RegForms!BI201</f>
        <v>0</v>
      </c>
      <c r="F201" s="13">
        <f>RegForms!BJ201</f>
        <v>0</v>
      </c>
      <c r="G201" s="13" t="b">
        <f t="shared" si="3"/>
        <v>0</v>
      </c>
      <c r="H201" s="21">
        <f>RegForms!F201</f>
        <v>0</v>
      </c>
      <c r="I201" s="13">
        <f>RegForms!G201</f>
        <v>0</v>
      </c>
      <c r="J201" s="13">
        <f>RegForms!H201</f>
        <v>0</v>
      </c>
    </row>
    <row r="202" spans="1:10" hidden="1">
      <c r="A202" s="13">
        <f>RegForms!B202</f>
        <v>0</v>
      </c>
      <c r="B202" s="13">
        <f>RegForms!BF202</f>
        <v>0</v>
      </c>
      <c r="C202" s="13">
        <f>RegForms!BG202</f>
        <v>0</v>
      </c>
      <c r="D202" s="13">
        <f>RegForms!BH202</f>
        <v>0</v>
      </c>
      <c r="E202" s="13">
        <f>RegForms!BI202</f>
        <v>0</v>
      </c>
      <c r="F202" s="13">
        <f>RegForms!BJ202</f>
        <v>0</v>
      </c>
      <c r="G202" s="13" t="b">
        <f t="shared" si="3"/>
        <v>0</v>
      </c>
      <c r="H202" s="21">
        <f>RegForms!F202</f>
        <v>0</v>
      </c>
      <c r="I202" s="13">
        <f>RegForms!G202</f>
        <v>0</v>
      </c>
      <c r="J202" s="13">
        <f>RegForms!H202</f>
        <v>0</v>
      </c>
    </row>
    <row r="203" spans="1:10" hidden="1">
      <c r="A203" s="13">
        <f>RegForms!B203</f>
        <v>0</v>
      </c>
      <c r="B203" s="13">
        <f>RegForms!BF203</f>
        <v>0</v>
      </c>
      <c r="C203" s="13">
        <f>RegForms!BG203</f>
        <v>0</v>
      </c>
      <c r="D203" s="13">
        <f>RegForms!BH203</f>
        <v>0</v>
      </c>
      <c r="E203" s="13">
        <f>RegForms!BI203</f>
        <v>0</v>
      </c>
      <c r="F203" s="13">
        <f>RegForms!BJ203</f>
        <v>0</v>
      </c>
      <c r="G203" s="13" t="b">
        <f t="shared" si="3"/>
        <v>0</v>
      </c>
      <c r="H203" s="21">
        <f>RegForms!F203</f>
        <v>0</v>
      </c>
      <c r="I203" s="13">
        <f>RegForms!G203</f>
        <v>0</v>
      </c>
      <c r="J203" s="13">
        <f>RegForms!H203</f>
        <v>0</v>
      </c>
    </row>
    <row r="204" spans="1:10" hidden="1">
      <c r="A204" s="13">
        <f>RegForms!B204</f>
        <v>0</v>
      </c>
      <c r="B204" s="13">
        <f>RegForms!BF204</f>
        <v>0</v>
      </c>
      <c r="C204" s="13">
        <f>RegForms!BG204</f>
        <v>0</v>
      </c>
      <c r="D204" s="13">
        <f>RegForms!BH204</f>
        <v>0</v>
      </c>
      <c r="E204" s="13">
        <f>RegForms!BI204</f>
        <v>0</v>
      </c>
      <c r="F204" s="13">
        <f>RegForms!BJ204</f>
        <v>0</v>
      </c>
      <c r="G204" s="13" t="b">
        <f t="shared" si="3"/>
        <v>0</v>
      </c>
      <c r="H204" s="21">
        <f>RegForms!F204</f>
        <v>0</v>
      </c>
      <c r="I204" s="13">
        <f>RegForms!G204</f>
        <v>0</v>
      </c>
      <c r="J204" s="13">
        <f>RegForms!H204</f>
        <v>0</v>
      </c>
    </row>
    <row r="205" spans="1:10" hidden="1">
      <c r="A205" s="13">
        <f>RegForms!B205</f>
        <v>0</v>
      </c>
      <c r="B205" s="13">
        <f>RegForms!BF205</f>
        <v>0</v>
      </c>
      <c r="C205" s="13">
        <f>RegForms!BG205</f>
        <v>0</v>
      </c>
      <c r="D205" s="13">
        <f>RegForms!BH205</f>
        <v>0</v>
      </c>
      <c r="E205" s="13">
        <f>RegForms!BI205</f>
        <v>0</v>
      </c>
      <c r="F205" s="13">
        <f>RegForms!BJ205</f>
        <v>0</v>
      </c>
      <c r="G205" s="13" t="b">
        <f t="shared" si="3"/>
        <v>0</v>
      </c>
      <c r="H205" s="21">
        <f>RegForms!F205</f>
        <v>0</v>
      </c>
      <c r="I205" s="13">
        <f>RegForms!G205</f>
        <v>0</v>
      </c>
      <c r="J205" s="13">
        <f>RegForms!H205</f>
        <v>0</v>
      </c>
    </row>
    <row r="206" spans="1:10" hidden="1">
      <c r="A206" s="13">
        <f>RegForms!B206</f>
        <v>0</v>
      </c>
      <c r="B206" s="13">
        <f>RegForms!BF206</f>
        <v>0</v>
      </c>
      <c r="C206" s="13">
        <f>RegForms!BG206</f>
        <v>0</v>
      </c>
      <c r="D206" s="13">
        <f>RegForms!BH206</f>
        <v>0</v>
      </c>
      <c r="E206" s="13">
        <f>RegForms!BI206</f>
        <v>0</v>
      </c>
      <c r="F206" s="13">
        <f>RegForms!BJ206</f>
        <v>0</v>
      </c>
      <c r="G206" s="13" t="b">
        <f t="shared" si="3"/>
        <v>0</v>
      </c>
      <c r="H206" s="21">
        <f>RegForms!F206</f>
        <v>0</v>
      </c>
      <c r="I206" s="13">
        <f>RegForms!G206</f>
        <v>0</v>
      </c>
      <c r="J206" s="13">
        <f>RegForms!H206</f>
        <v>0</v>
      </c>
    </row>
    <row r="207" spans="1:10" hidden="1">
      <c r="A207" s="13">
        <f>RegForms!B207</f>
        <v>0</v>
      </c>
      <c r="B207" s="13">
        <f>RegForms!BF207</f>
        <v>0</v>
      </c>
      <c r="C207" s="13">
        <f>RegForms!BG207</f>
        <v>0</v>
      </c>
      <c r="D207" s="13">
        <f>RegForms!BH207</f>
        <v>0</v>
      </c>
      <c r="E207" s="13">
        <f>RegForms!BI207</f>
        <v>0</v>
      </c>
      <c r="F207" s="13">
        <f>RegForms!BJ207</f>
        <v>0</v>
      </c>
      <c r="G207" s="13" t="b">
        <f t="shared" ref="G207:G210" si="4">OR(B207,C207)</f>
        <v>0</v>
      </c>
      <c r="H207" s="21">
        <f>RegForms!F207</f>
        <v>0</v>
      </c>
      <c r="I207" s="13">
        <f>RegForms!G207</f>
        <v>0</v>
      </c>
      <c r="J207" s="13">
        <f>RegForms!H207</f>
        <v>0</v>
      </c>
    </row>
    <row r="208" spans="1:10" hidden="1">
      <c r="A208" s="13">
        <f>RegForms!B208</f>
        <v>0</v>
      </c>
      <c r="B208" s="13">
        <f>RegForms!BF208</f>
        <v>0</v>
      </c>
      <c r="C208" s="13">
        <f>RegForms!BG208</f>
        <v>0</v>
      </c>
      <c r="D208" s="13">
        <f>RegForms!BH208</f>
        <v>0</v>
      </c>
      <c r="E208" s="13">
        <f>RegForms!BI208</f>
        <v>0</v>
      </c>
      <c r="F208" s="13">
        <f>RegForms!BJ208</f>
        <v>0</v>
      </c>
      <c r="G208" s="13" t="b">
        <f t="shared" si="4"/>
        <v>0</v>
      </c>
      <c r="H208" s="21">
        <f>RegForms!F208</f>
        <v>0</v>
      </c>
      <c r="I208" s="13">
        <f>RegForms!G208</f>
        <v>0</v>
      </c>
      <c r="J208" s="13">
        <f>RegForms!H208</f>
        <v>0</v>
      </c>
    </row>
    <row r="209" spans="1:10" hidden="1">
      <c r="A209" s="13">
        <f>RegForms!B209</f>
        <v>0</v>
      </c>
      <c r="B209" s="13">
        <f>RegForms!BF209</f>
        <v>0</v>
      </c>
      <c r="C209" s="13">
        <f>RegForms!BG209</f>
        <v>0</v>
      </c>
      <c r="D209" s="13">
        <f>RegForms!BH209</f>
        <v>0</v>
      </c>
      <c r="E209" s="13">
        <f>RegForms!BI209</f>
        <v>0</v>
      </c>
      <c r="F209" s="13">
        <f>RegForms!BJ209</f>
        <v>0</v>
      </c>
      <c r="G209" s="13" t="b">
        <f t="shared" si="4"/>
        <v>0</v>
      </c>
      <c r="H209" s="21">
        <f>RegForms!F209</f>
        <v>0</v>
      </c>
      <c r="I209" s="13">
        <f>RegForms!G209</f>
        <v>0</v>
      </c>
      <c r="J209" s="13">
        <f>RegForms!H209</f>
        <v>0</v>
      </c>
    </row>
    <row r="210" spans="1:10" hidden="1">
      <c r="A210" s="13">
        <f>RegForms!B210</f>
        <v>0</v>
      </c>
      <c r="B210" s="13">
        <f>RegForms!BF210</f>
        <v>0</v>
      </c>
      <c r="C210" s="13">
        <f>RegForms!BG210</f>
        <v>0</v>
      </c>
      <c r="D210" s="13">
        <f>RegForms!BH210</f>
        <v>0</v>
      </c>
      <c r="E210" s="13">
        <f>RegForms!BI210</f>
        <v>0</v>
      </c>
      <c r="F210" s="13">
        <f>RegForms!BJ210</f>
        <v>0</v>
      </c>
      <c r="G210" s="13" t="b">
        <f t="shared" si="4"/>
        <v>0</v>
      </c>
      <c r="H210" s="21">
        <f>RegForms!F210</f>
        <v>0</v>
      </c>
      <c r="I210" s="13">
        <f>RegForms!G210</f>
        <v>0</v>
      </c>
      <c r="J210" s="13">
        <f>RegForms!H210</f>
        <v>0</v>
      </c>
    </row>
  </sheetData>
  <autoFilter ref="A10:G210">
    <filterColumn colId="6">
      <filters>
        <filter val="TRUE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 filterMode="1"/>
  <dimension ref="A1:L210"/>
  <sheetViews>
    <sheetView topLeftCell="A6" workbookViewId="0">
      <selection activeCell="G42" sqref="G42"/>
    </sheetView>
  </sheetViews>
  <sheetFormatPr defaultRowHeight="15"/>
  <cols>
    <col min="1" max="1" width="24.85546875" customWidth="1"/>
    <col min="7" max="7" width="26" style="109" customWidth="1"/>
    <col min="8" max="8" width="12.7109375" customWidth="1"/>
    <col min="9" max="9" width="14.5703125" customWidth="1"/>
    <col min="10" max="10" width="19.28515625" customWidth="1"/>
    <col min="11" max="11" width="23.140625" customWidth="1"/>
  </cols>
  <sheetData>
    <row r="1" spans="1:12" ht="21">
      <c r="A1" s="3" t="s">
        <v>635</v>
      </c>
    </row>
    <row r="7" spans="1:12">
      <c r="A7" s="93"/>
      <c r="B7" s="93"/>
      <c r="C7" s="93"/>
      <c r="D7" s="93"/>
      <c r="E7" s="93"/>
    </row>
    <row r="8" spans="1:12">
      <c r="A8" s="93" t="s">
        <v>636</v>
      </c>
      <c r="B8" s="93">
        <f>SUM(B11:B210)</f>
        <v>11</v>
      </c>
      <c r="C8" s="93">
        <f t="shared" ref="C8:E8" si="0">SUM(C11:C210)</f>
        <v>8</v>
      </c>
      <c r="D8" s="93">
        <f t="shared" si="0"/>
        <v>8</v>
      </c>
      <c r="E8" s="93">
        <f t="shared" si="0"/>
        <v>8</v>
      </c>
      <c r="G8" s="109" t="s">
        <v>661</v>
      </c>
    </row>
    <row r="9" spans="1:12">
      <c r="J9" t="s">
        <v>727</v>
      </c>
    </row>
    <row r="10" spans="1:12">
      <c r="A10" t="s">
        <v>0</v>
      </c>
      <c r="B10" t="s">
        <v>19</v>
      </c>
      <c r="C10" t="s">
        <v>20</v>
      </c>
      <c r="D10" t="s">
        <v>22</v>
      </c>
      <c r="E10" t="s">
        <v>21</v>
      </c>
      <c r="F10" t="s">
        <v>637</v>
      </c>
      <c r="G10" s="109" t="s">
        <v>9</v>
      </c>
      <c r="H10" t="s">
        <v>657</v>
      </c>
      <c r="I10" t="s">
        <v>658</v>
      </c>
      <c r="J10" t="s">
        <v>728</v>
      </c>
      <c r="K10" t="s">
        <v>729</v>
      </c>
      <c r="L10" t="s">
        <v>730</v>
      </c>
    </row>
    <row r="11" spans="1:12" hidden="1">
      <c r="A11" t="str">
        <f>RegForms!B11</f>
        <v>Anne Hall</v>
      </c>
      <c r="B11">
        <f>IF(OR(RegForms!$K11=1,RegForms!L11=1),1,0)</f>
        <v>0</v>
      </c>
      <c r="C11">
        <f>IF(OR(RegForms!$K11=1,RegForms!M11=1),1,0)</f>
        <v>0</v>
      </c>
      <c r="D11">
        <f>IF(OR(RegForms!$K11=1,RegForms!N11=1),1,0)</f>
        <v>0</v>
      </c>
      <c r="E11">
        <f>IF(OR(RegForms!$K11=1,RegForms!O11=1),1,0)</f>
        <v>0</v>
      </c>
      <c r="F11" t="b">
        <f>OR(B11:E11)</f>
        <v>0</v>
      </c>
      <c r="G11" s="109" t="str">
        <f>RegForms!F11</f>
        <v>ahall@inspire.net.nz</v>
      </c>
      <c r="H11" t="str">
        <f>RegForms!G11</f>
        <v>06 3571832</v>
      </c>
      <c r="I11" t="str">
        <f>RegForms!H11</f>
        <v>021 2049407</v>
      </c>
      <c r="J11" t="str">
        <f>A11</f>
        <v>Anne Hall</v>
      </c>
      <c r="K11" t="str">
        <f>RegForms!C11</f>
        <v>Palmerston North</v>
      </c>
      <c r="L11" t="b">
        <f>F11</f>
        <v>0</v>
      </c>
    </row>
    <row r="12" spans="1:12" hidden="1">
      <c r="A12" t="str">
        <f>RegForms!B12</f>
        <v>Alistair Hall</v>
      </c>
      <c r="B12">
        <f>IF(OR(RegForms!$K12=1,RegForms!L12=1),1,0)</f>
        <v>0</v>
      </c>
      <c r="C12">
        <f>IF(OR(RegForms!$K12=1,RegForms!M12=1),1,0)</f>
        <v>0</v>
      </c>
      <c r="D12">
        <f>IF(OR(RegForms!$K12=1,RegForms!N12=1),1,0)</f>
        <v>0</v>
      </c>
      <c r="E12">
        <f>IF(OR(RegForms!$K12=1,RegForms!O12=1),1,0)</f>
        <v>0</v>
      </c>
      <c r="F12" t="b">
        <f t="shared" ref="F12:F75" si="1">OR(B12:E12)</f>
        <v>0</v>
      </c>
      <c r="G12" s="109" t="str">
        <f>RegForms!F12</f>
        <v>ahall@inspire.net.nz</v>
      </c>
      <c r="H12" t="str">
        <f>RegForms!G12</f>
        <v>06 3571832</v>
      </c>
      <c r="I12" t="str">
        <f>RegForms!H12</f>
        <v>021 2049407</v>
      </c>
      <c r="J12" t="str">
        <f t="shared" ref="J12:J75" si="2">A12</f>
        <v>Alistair Hall</v>
      </c>
      <c r="K12" t="str">
        <f>RegForms!C12</f>
        <v>Palmerston North</v>
      </c>
      <c r="L12" t="b">
        <f t="shared" ref="L12:L75" si="3">F12</f>
        <v>0</v>
      </c>
    </row>
    <row r="13" spans="1:12" hidden="1">
      <c r="A13" t="str">
        <f>RegForms!B13</f>
        <v>Ruth Miller</v>
      </c>
      <c r="B13">
        <f>IF(OR(RegForms!$K13=1,RegForms!L13=1),1,0)</f>
        <v>0</v>
      </c>
      <c r="C13">
        <f>IF(OR(RegForms!$K13=1,RegForms!M13=1),1,0)</f>
        <v>0</v>
      </c>
      <c r="D13">
        <f>IF(OR(RegForms!$K13=1,RegForms!N13=1),1,0)</f>
        <v>0</v>
      </c>
      <c r="E13">
        <f>IF(OR(RegForms!$K13=1,RegForms!O13=1),1,0)</f>
        <v>0</v>
      </c>
      <c r="F13" t="b">
        <f t="shared" si="1"/>
        <v>0</v>
      </c>
      <c r="G13" s="109" t="str">
        <f>RegForms!F13</f>
        <v>nzruthmiller@gmail.com</v>
      </c>
      <c r="H13" t="str">
        <f>RegForms!G13</f>
        <v>04 4795853</v>
      </c>
      <c r="I13" t="str">
        <f>RegForms!H13</f>
        <v>022 6921957</v>
      </c>
      <c r="J13" t="str">
        <f t="shared" si="2"/>
        <v>Ruth Miller</v>
      </c>
      <c r="K13" t="str">
        <f>RegForms!C13</f>
        <v>Wellington</v>
      </c>
      <c r="L13" t="b">
        <f t="shared" si="3"/>
        <v>0</v>
      </c>
    </row>
    <row r="14" spans="1:12" hidden="1">
      <c r="A14" t="str">
        <f>RegForms!B14</f>
        <v>Brian Curtis</v>
      </c>
      <c r="B14">
        <f>IF(OR(RegForms!$K14=1,RegForms!L14=1),1,0)</f>
        <v>0</v>
      </c>
      <c r="C14">
        <f>IF(OR(RegForms!$K14=1,RegForms!M14=1),1,0)</f>
        <v>0</v>
      </c>
      <c r="D14">
        <f>IF(OR(RegForms!$K14=1,RegForms!N14=1),1,0)</f>
        <v>0</v>
      </c>
      <c r="E14">
        <f>IF(OR(RegForms!$K14=1,RegForms!O14=1),1,0)</f>
        <v>0</v>
      </c>
      <c r="F14" t="b">
        <f t="shared" si="1"/>
        <v>0</v>
      </c>
      <c r="G14" s="109" t="str">
        <f>RegForms!F14</f>
        <v>briancurtis@inet.net.nz</v>
      </c>
      <c r="H14" t="str">
        <f>RegForms!G14</f>
        <v>03 3427500</v>
      </c>
      <c r="I14">
        <f>RegForms!H14</f>
        <v>0</v>
      </c>
      <c r="J14" t="str">
        <f t="shared" si="2"/>
        <v>Brian Curtis</v>
      </c>
      <c r="K14" t="str">
        <f>RegForms!C14</f>
        <v>Christchurch</v>
      </c>
      <c r="L14" t="b">
        <f t="shared" si="3"/>
        <v>0</v>
      </c>
    </row>
    <row r="15" spans="1:12" hidden="1">
      <c r="A15" t="str">
        <f>RegForms!B15</f>
        <v>Susan Hamel</v>
      </c>
      <c r="B15">
        <f>IF(OR(RegForms!$K15=1,RegForms!L15=1),1,0)</f>
        <v>0</v>
      </c>
      <c r="C15">
        <f>IF(OR(RegForms!$K15=1,RegForms!M15=1),1,0)</f>
        <v>0</v>
      </c>
      <c r="D15">
        <f>IF(OR(RegForms!$K15=1,RegForms!N15=1),1,0)</f>
        <v>0</v>
      </c>
      <c r="E15">
        <f>IF(OR(RegForms!$K15=1,RegForms!O15=1),1,0)</f>
        <v>0</v>
      </c>
      <c r="F15" t="b">
        <f t="shared" si="1"/>
        <v>0</v>
      </c>
      <c r="G15" s="109" t="str">
        <f>RegForms!F15</f>
        <v>sfh1959@gmail.com</v>
      </c>
      <c r="H15" t="str">
        <f>RegForms!G15</f>
        <v>03 4764934</v>
      </c>
      <c r="I15" t="str">
        <f>RegForms!H15</f>
        <v>022 6578303</v>
      </c>
      <c r="J15" t="str">
        <f t="shared" si="2"/>
        <v>Susan Hamel</v>
      </c>
      <c r="K15" t="str">
        <f>RegForms!C15</f>
        <v>Dunedin</v>
      </c>
      <c r="L15" t="b">
        <f t="shared" si="3"/>
        <v>0</v>
      </c>
    </row>
    <row r="16" spans="1:12" hidden="1">
      <c r="A16" t="str">
        <f>RegForms!B16</f>
        <v>Anne Potaka</v>
      </c>
      <c r="B16">
        <f>IF(OR(RegForms!$K16=1,RegForms!L16=1),1,0)</f>
        <v>0</v>
      </c>
      <c r="C16">
        <f>IF(OR(RegForms!$K16=1,RegForms!M16=1),1,0)</f>
        <v>0</v>
      </c>
      <c r="D16">
        <f>IF(OR(RegForms!$K16=1,RegForms!N16=1),1,0)</f>
        <v>0</v>
      </c>
      <c r="E16">
        <f>IF(OR(RegForms!$K16=1,RegForms!O16=1),1,0)</f>
        <v>0</v>
      </c>
      <c r="F16" t="b">
        <f t="shared" si="1"/>
        <v>0</v>
      </c>
      <c r="G16" s="109" t="str">
        <f>RegForms!F16</f>
        <v>anne.potaka@gmail.com</v>
      </c>
      <c r="H16" t="str">
        <f>RegForms!G16</f>
        <v>03 5257296</v>
      </c>
      <c r="I16" t="str">
        <f>RegForms!H16</f>
        <v>021 02770738</v>
      </c>
      <c r="J16" t="str">
        <f t="shared" si="2"/>
        <v>Anne Potaka</v>
      </c>
      <c r="K16" t="str">
        <f>RegForms!C16</f>
        <v>Golden Bay</v>
      </c>
      <c r="L16" t="b">
        <f t="shared" si="3"/>
        <v>0</v>
      </c>
    </row>
    <row r="17" spans="1:12" hidden="1">
      <c r="A17" t="str">
        <f>RegForms!B17</f>
        <v>Murray Short</v>
      </c>
      <c r="B17">
        <f>IF(OR(RegForms!$K17=1,RegForms!L17=1),1,0)</f>
        <v>0</v>
      </c>
      <c r="C17">
        <f>IF(OR(RegForms!$K17=1,RegForms!M17=1),1,0)</f>
        <v>0</v>
      </c>
      <c r="D17">
        <f>IF(OR(RegForms!$K17=1,RegForms!N17=1),1,0)</f>
        <v>0</v>
      </c>
      <c r="E17">
        <f>IF(OR(RegForms!$K17=1,RegForms!O17=1),1,0)</f>
        <v>0</v>
      </c>
      <c r="F17" t="b">
        <f t="shared" si="1"/>
        <v>0</v>
      </c>
      <c r="G17" s="109" t="str">
        <f>RegForms!F17</f>
        <v>mandns@xtra.co.nz</v>
      </c>
      <c r="H17" t="str">
        <f>RegForms!G17</f>
        <v>04 2376780</v>
      </c>
      <c r="I17" t="str">
        <f>RegForms!H17</f>
        <v>027 4367454</v>
      </c>
      <c r="J17" t="str">
        <f t="shared" si="2"/>
        <v>Murray Short</v>
      </c>
      <c r="K17" t="str">
        <f>RegForms!C17</f>
        <v>Wellington</v>
      </c>
      <c r="L17" t="b">
        <f t="shared" si="3"/>
        <v>0</v>
      </c>
    </row>
    <row r="18" spans="1:12" hidden="1">
      <c r="A18" t="str">
        <f>RegForms!B18</f>
        <v>Niwa Short</v>
      </c>
      <c r="B18">
        <f>IF(OR(RegForms!$K18=1,RegForms!L18=1),1,0)</f>
        <v>0</v>
      </c>
      <c r="C18">
        <f>IF(OR(RegForms!$K18=1,RegForms!M18=1),1,0)</f>
        <v>0</v>
      </c>
      <c r="D18">
        <f>IF(OR(RegForms!$K18=1,RegForms!N18=1),1,0)</f>
        <v>0</v>
      </c>
      <c r="E18">
        <f>IF(OR(RegForms!$K18=1,RegForms!O18=1),1,0)</f>
        <v>0</v>
      </c>
      <c r="F18" t="b">
        <f t="shared" si="1"/>
        <v>0</v>
      </c>
      <c r="G18" s="109" t="str">
        <f>RegForms!F18</f>
        <v>mandns@xtra.co.nz</v>
      </c>
      <c r="H18" t="str">
        <f>RegForms!G18</f>
        <v>04 2376780</v>
      </c>
      <c r="I18">
        <f>RegForms!H18</f>
        <v>0</v>
      </c>
      <c r="J18" t="str">
        <f t="shared" si="2"/>
        <v>Niwa Short</v>
      </c>
      <c r="K18" t="str">
        <f>RegForms!C18</f>
        <v>Wellington</v>
      </c>
      <c r="L18" t="b">
        <f t="shared" si="3"/>
        <v>0</v>
      </c>
    </row>
    <row r="19" spans="1:12" hidden="1">
      <c r="A19" t="str">
        <f>RegForms!B19</f>
        <v>Viola Palmer</v>
      </c>
      <c r="B19">
        <f>IF(OR(RegForms!$K19=1,RegForms!L19=1),1,0)</f>
        <v>0</v>
      </c>
      <c r="C19">
        <f>IF(OR(RegForms!$K19=1,RegForms!M19=1),1,0)</f>
        <v>0</v>
      </c>
      <c r="D19">
        <f>IF(OR(RegForms!$K19=1,RegForms!N19=1),1,0)</f>
        <v>0</v>
      </c>
      <c r="E19">
        <f>IF(OR(RegForms!$K19=1,RegForms!O19=1),1,0)</f>
        <v>0</v>
      </c>
      <c r="F19" t="b">
        <f t="shared" si="1"/>
        <v>0</v>
      </c>
      <c r="G19" s="109" t="str">
        <f>RegForms!F19</f>
        <v>phvcpalmer@gmail.com</v>
      </c>
      <c r="H19" t="str">
        <f>RegForms!G19</f>
        <v>04 2936639</v>
      </c>
      <c r="I19" t="str">
        <f>RegForms!H19</f>
        <v>022 1080053</v>
      </c>
      <c r="J19" t="str">
        <f t="shared" si="2"/>
        <v>Viola Palmer</v>
      </c>
      <c r="K19" t="str">
        <f>RegForms!C19</f>
        <v>Kapiti</v>
      </c>
      <c r="L19" t="b">
        <f t="shared" si="3"/>
        <v>0</v>
      </c>
    </row>
    <row r="20" spans="1:12" hidden="1">
      <c r="A20" t="str">
        <f>RegForms!B20</f>
        <v>Vincent Wijeysingha</v>
      </c>
      <c r="B20">
        <f>IF(OR(RegForms!$K20=1,RegForms!L20=1),1,0)</f>
        <v>0</v>
      </c>
      <c r="C20">
        <f>IF(OR(RegForms!$K20=1,RegForms!M20=1),1,0)</f>
        <v>0</v>
      </c>
      <c r="D20">
        <f>IF(OR(RegForms!$K20=1,RegForms!N20=1),1,0)</f>
        <v>0</v>
      </c>
      <c r="E20">
        <f>IF(OR(RegForms!$K20=1,RegForms!O20=1),1,0)</f>
        <v>0</v>
      </c>
      <c r="F20" t="b">
        <f t="shared" si="1"/>
        <v>0</v>
      </c>
      <c r="G20" s="109" t="str">
        <f>RegForms!F20</f>
        <v>vwijeysingha@gmail.com</v>
      </c>
      <c r="H20">
        <f>RegForms!G20</f>
        <v>0</v>
      </c>
      <c r="I20" t="str">
        <f>RegForms!H20</f>
        <v>021 0596611</v>
      </c>
      <c r="J20" t="str">
        <f t="shared" si="2"/>
        <v>Vincent Wijeysingha</v>
      </c>
      <c r="K20" t="str">
        <f>RegForms!C20</f>
        <v>Palmerston North</v>
      </c>
      <c r="L20" t="b">
        <f t="shared" si="3"/>
        <v>0</v>
      </c>
    </row>
    <row r="21" spans="1:12" ht="30" hidden="1">
      <c r="A21" t="str">
        <f>RegForms!B21</f>
        <v>Jennie Searle</v>
      </c>
      <c r="B21">
        <f>IF(OR(RegForms!$K21=1,RegForms!L21=1),1,0)</f>
        <v>0</v>
      </c>
      <c r="C21">
        <f>IF(OR(RegForms!$K21=1,RegForms!M21=1),1,0)</f>
        <v>0</v>
      </c>
      <c r="D21">
        <f>IF(OR(RegForms!$K21=1,RegForms!N21=1),1,0)</f>
        <v>0</v>
      </c>
      <c r="E21">
        <f>IF(OR(RegForms!$K21=1,RegForms!O21=1),1,0)</f>
        <v>0</v>
      </c>
      <c r="F21" t="b">
        <f t="shared" si="1"/>
        <v>0</v>
      </c>
      <c r="G21" s="109" t="str">
        <f>RegForms!F21</f>
        <v>searle_jennie@yahoo.co.nz</v>
      </c>
      <c r="H21">
        <f>RegForms!G21</f>
        <v>0</v>
      </c>
      <c r="I21" t="str">
        <f>RegForms!H21</f>
        <v>021 0457247</v>
      </c>
      <c r="J21" t="str">
        <f t="shared" si="2"/>
        <v>Jennie Searle</v>
      </c>
      <c r="K21" t="str">
        <f>RegForms!C21</f>
        <v>Mt Eden</v>
      </c>
      <c r="L21" t="b">
        <f t="shared" si="3"/>
        <v>0</v>
      </c>
    </row>
    <row r="22" spans="1:12" hidden="1">
      <c r="A22" t="str">
        <f>RegForms!B22</f>
        <v>Alan Reynolds</v>
      </c>
      <c r="B22">
        <f>IF(OR(RegForms!$K22=1,RegForms!L22=1),1,0)</f>
        <v>0</v>
      </c>
      <c r="C22">
        <f>IF(OR(RegForms!$K22=1,RegForms!M22=1),1,0)</f>
        <v>0</v>
      </c>
      <c r="D22">
        <f>IF(OR(RegForms!$K22=1,RegForms!N22=1),1,0)</f>
        <v>0</v>
      </c>
      <c r="E22">
        <f>IF(OR(RegForms!$K22=1,RegForms!O22=1),1,0)</f>
        <v>0</v>
      </c>
      <c r="F22" t="b">
        <f t="shared" si="1"/>
        <v>0</v>
      </c>
      <c r="G22" s="109" t="str">
        <f>RegForms!F22</f>
        <v>ansreynolds@gmail.com</v>
      </c>
      <c r="H22" t="str">
        <f>RegForms!G22</f>
        <v>07 5433101</v>
      </c>
      <c r="I22" t="str">
        <f>RegForms!H22</f>
        <v>022 4933770</v>
      </c>
      <c r="J22" t="str">
        <f t="shared" si="2"/>
        <v>Alan Reynolds</v>
      </c>
      <c r="K22" t="str">
        <f>RegForms!C22</f>
        <v>Tauranga</v>
      </c>
      <c r="L22" t="b">
        <f t="shared" si="3"/>
        <v>0</v>
      </c>
    </row>
    <row r="23" spans="1:12" hidden="1">
      <c r="A23" t="str">
        <f>RegForms!B23</f>
        <v>Sue Reynolds</v>
      </c>
      <c r="B23">
        <f>IF(OR(RegForms!$K23=1,RegForms!L23=1),1,0)</f>
        <v>0</v>
      </c>
      <c r="C23">
        <f>IF(OR(RegForms!$K23=1,RegForms!M23=1),1,0)</f>
        <v>0</v>
      </c>
      <c r="D23">
        <f>IF(OR(RegForms!$K23=1,RegForms!N23=1),1,0)</f>
        <v>0</v>
      </c>
      <c r="E23">
        <f>IF(OR(RegForms!$K23=1,RegForms!O23=1),1,0)</f>
        <v>0</v>
      </c>
      <c r="F23" t="b">
        <f t="shared" si="1"/>
        <v>0</v>
      </c>
      <c r="G23" s="109" t="str">
        <f>RegForms!F23</f>
        <v>ansreynolds@gmail.com</v>
      </c>
      <c r="H23" t="str">
        <f>RegForms!G23</f>
        <v>07 5433101</v>
      </c>
      <c r="I23" t="str">
        <f>RegForms!H23</f>
        <v>022 4091419</v>
      </c>
      <c r="J23" t="str">
        <f t="shared" si="2"/>
        <v>Sue Reynolds</v>
      </c>
      <c r="K23" t="str">
        <f>RegForms!C23</f>
        <v>Tauranga</v>
      </c>
      <c r="L23" t="b">
        <f t="shared" si="3"/>
        <v>0</v>
      </c>
    </row>
    <row r="24" spans="1:12" hidden="1">
      <c r="A24" t="str">
        <f>RegForms!B24</f>
        <v>Lesley Young</v>
      </c>
      <c r="B24">
        <f>IF(OR(RegForms!$K24=1,RegForms!L24=1),1,0)</f>
        <v>0</v>
      </c>
      <c r="C24">
        <f>IF(OR(RegForms!$K24=1,RegForms!M24=1),1,0)</f>
        <v>0</v>
      </c>
      <c r="D24">
        <f>IF(OR(RegForms!$K24=1,RegForms!N24=1),1,0)</f>
        <v>0</v>
      </c>
      <c r="E24">
        <f>IF(OR(RegForms!$K24=1,RegForms!O24=1),1,0)</f>
        <v>0</v>
      </c>
      <c r="F24" t="b">
        <f t="shared" si="1"/>
        <v>0</v>
      </c>
      <c r="G24" s="109" t="str">
        <f>RegForms!F24</f>
        <v>lesley.nz@gmail.com</v>
      </c>
      <c r="H24" t="str">
        <f>RegForms!G24</f>
        <v>09 8150558</v>
      </c>
      <c r="I24" t="str">
        <f>RegForms!H24</f>
        <v>021 2169645</v>
      </c>
      <c r="J24" t="str">
        <f t="shared" si="2"/>
        <v>Lesley Young</v>
      </c>
      <c r="K24" t="str">
        <f>RegForms!C24</f>
        <v>Mt Eden</v>
      </c>
      <c r="L24" t="b">
        <f t="shared" si="3"/>
        <v>0</v>
      </c>
    </row>
    <row r="25" spans="1:12" hidden="1">
      <c r="A25" t="str">
        <f>RegForms!B25</f>
        <v>Alan Greenslade-Hibbert</v>
      </c>
      <c r="B25">
        <f>IF(OR(RegForms!$K25=1,RegForms!L25=1),1,0)</f>
        <v>0</v>
      </c>
      <c r="C25">
        <f>IF(OR(RegForms!$K25=1,RegForms!M25=1),1,0)</f>
        <v>0</v>
      </c>
      <c r="D25">
        <f>IF(OR(RegForms!$K25=1,RegForms!N25=1),1,0)</f>
        <v>0</v>
      </c>
      <c r="E25">
        <f>IF(OR(RegForms!$K25=1,RegForms!O25=1),1,0)</f>
        <v>0</v>
      </c>
      <c r="F25" t="b">
        <f t="shared" si="1"/>
        <v>0</v>
      </c>
      <c r="G25" s="109" t="str">
        <f>RegForms!F25</f>
        <v>a@alangh.plus.com</v>
      </c>
      <c r="H25">
        <f>RegForms!G25</f>
        <v>0</v>
      </c>
      <c r="I25" t="str">
        <f>RegForms!H25</f>
        <v>021 08390355</v>
      </c>
      <c r="J25" t="str">
        <f t="shared" si="2"/>
        <v>Alan Greenslade-Hibbert</v>
      </c>
      <c r="K25" t="str">
        <f>RegForms!C25</f>
        <v>Wellington</v>
      </c>
      <c r="L25" t="b">
        <f t="shared" si="3"/>
        <v>0</v>
      </c>
    </row>
    <row r="26" spans="1:12" hidden="1">
      <c r="A26" t="str">
        <f>RegForms!B26</f>
        <v>Claire Gregory</v>
      </c>
      <c r="B26">
        <f>IF(OR(RegForms!$K26=1,RegForms!L26=1),1,0)</f>
        <v>0</v>
      </c>
      <c r="C26">
        <f>IF(OR(RegForms!$K26=1,RegForms!M26=1),1,0)</f>
        <v>0</v>
      </c>
      <c r="D26">
        <f>IF(OR(RegForms!$K26=1,RegForms!N26=1),1,0)</f>
        <v>0</v>
      </c>
      <c r="E26">
        <f>IF(OR(RegForms!$K26=1,RegForms!O26=1),1,0)</f>
        <v>0</v>
      </c>
      <c r="F26" t="b">
        <f t="shared" si="1"/>
        <v>0</v>
      </c>
      <c r="G26" s="109" t="str">
        <f>RegForms!F26</f>
        <v>lcg@pl.net</v>
      </c>
      <c r="H26" t="str">
        <f>RegForms!G26</f>
        <v>09 6388662</v>
      </c>
      <c r="I26">
        <f>RegForms!H26</f>
        <v>0</v>
      </c>
      <c r="J26" t="str">
        <f t="shared" si="2"/>
        <v>Claire Gregory</v>
      </c>
      <c r="K26" t="str">
        <f>RegForms!C26</f>
        <v>Mt Eden</v>
      </c>
      <c r="L26" t="b">
        <f t="shared" si="3"/>
        <v>0</v>
      </c>
    </row>
    <row r="27" spans="1:12" hidden="1">
      <c r="A27" t="str">
        <f>RegForms!B27</f>
        <v>Linley Gregory</v>
      </c>
      <c r="B27">
        <f>IF(OR(RegForms!$K27=1,RegForms!L27=1),1,0)</f>
        <v>0</v>
      </c>
      <c r="C27">
        <f>IF(OR(RegForms!$K27=1,RegForms!M27=1),1,0)</f>
        <v>0</v>
      </c>
      <c r="D27">
        <f>IF(OR(RegForms!$K27=1,RegForms!N27=1),1,0)</f>
        <v>0</v>
      </c>
      <c r="E27">
        <f>IF(OR(RegForms!$K27=1,RegForms!O27=1),1,0)</f>
        <v>0</v>
      </c>
      <c r="F27" t="b">
        <f t="shared" si="1"/>
        <v>0</v>
      </c>
      <c r="G27" s="109" t="str">
        <f>RegForms!F27</f>
        <v>lcg@pl.net</v>
      </c>
      <c r="H27" t="str">
        <f>RegForms!G27</f>
        <v>09 6388662</v>
      </c>
      <c r="I27" t="str">
        <f>RegForms!H27</f>
        <v>027 9111972</v>
      </c>
      <c r="J27" t="str">
        <f t="shared" si="2"/>
        <v>Linley Gregory</v>
      </c>
      <c r="K27" t="str">
        <f>RegForms!C27</f>
        <v>Mt Eden</v>
      </c>
      <c r="L27" t="b">
        <f t="shared" si="3"/>
        <v>0</v>
      </c>
    </row>
    <row r="28" spans="1:12" hidden="1">
      <c r="A28" t="str">
        <f>RegForms!B28</f>
        <v>Susan Patrick</v>
      </c>
      <c r="B28">
        <f>IF(OR(RegForms!$K28=1,RegForms!L28=1),1,0)</f>
        <v>0</v>
      </c>
      <c r="C28">
        <f>IF(OR(RegForms!$K28=1,RegForms!M28=1),1,0)</f>
        <v>0</v>
      </c>
      <c r="D28">
        <f>IF(OR(RegForms!$K28=1,RegForms!N28=1),1,0)</f>
        <v>0</v>
      </c>
      <c r="E28">
        <f>IF(OR(RegForms!$K28=1,RegForms!O28=1),1,0)</f>
        <v>0</v>
      </c>
      <c r="F28" t="b">
        <f t="shared" si="1"/>
        <v>0</v>
      </c>
      <c r="G28" s="109" t="str">
        <f>RegForms!F28</f>
        <v>susan.patrick@xtra.co.nz</v>
      </c>
      <c r="H28" t="str">
        <f>RegForms!G28</f>
        <v>04 4992433</v>
      </c>
      <c r="I28" t="str">
        <f>RegForms!H28</f>
        <v>021 1640146</v>
      </c>
      <c r="J28" t="str">
        <f t="shared" si="2"/>
        <v>Susan Patrick</v>
      </c>
      <c r="K28" t="str">
        <f>RegForms!C28</f>
        <v>Wellington</v>
      </c>
      <c r="L28" t="b">
        <f t="shared" si="3"/>
        <v>0</v>
      </c>
    </row>
    <row r="29" spans="1:12" hidden="1">
      <c r="A29" t="str">
        <f>RegForms!B29</f>
        <v>David Minifie</v>
      </c>
      <c r="B29">
        <f>IF(OR(RegForms!$K29=1,RegForms!L29=1),1,0)</f>
        <v>0</v>
      </c>
      <c r="C29">
        <f>IF(OR(RegForms!$K29=1,RegForms!M29=1),1,0)</f>
        <v>0</v>
      </c>
      <c r="D29">
        <f>IF(OR(RegForms!$K29=1,RegForms!N29=1),1,0)</f>
        <v>0</v>
      </c>
      <c r="E29">
        <f>IF(OR(RegForms!$K29=1,RegForms!O29=1),1,0)</f>
        <v>0</v>
      </c>
      <c r="F29" t="b">
        <f t="shared" si="1"/>
        <v>0</v>
      </c>
      <c r="G29" s="109" t="str">
        <f>RegForms!F29</f>
        <v>david@minifie.co.nz</v>
      </c>
      <c r="H29" t="str">
        <f>RegForms!G29</f>
        <v>03 3593478</v>
      </c>
      <c r="I29" t="str">
        <f>RegForms!H29</f>
        <v>021 625123</v>
      </c>
      <c r="J29" t="str">
        <f t="shared" si="2"/>
        <v>David Minifie</v>
      </c>
      <c r="K29" t="str">
        <f>RegForms!C29</f>
        <v>Christchurch</v>
      </c>
      <c r="L29" t="b">
        <f t="shared" si="3"/>
        <v>0</v>
      </c>
    </row>
    <row r="30" spans="1:12" hidden="1">
      <c r="A30" t="str">
        <f>RegForms!B30</f>
        <v>Deborah Williams</v>
      </c>
      <c r="B30">
        <f>IF(OR(RegForms!$K30=1,RegForms!L30=1),1,0)</f>
        <v>0</v>
      </c>
      <c r="C30">
        <f>IF(OR(RegForms!$K30=1,RegForms!M30=1),1,0)</f>
        <v>0</v>
      </c>
      <c r="D30">
        <f>IF(OR(RegForms!$K30=1,RegForms!N30=1),1,0)</f>
        <v>0</v>
      </c>
      <c r="E30">
        <f>IF(OR(RegForms!$K30=1,RegForms!O30=1),1,0)</f>
        <v>0</v>
      </c>
      <c r="F30" t="b">
        <f t="shared" si="1"/>
        <v>0</v>
      </c>
      <c r="G30" s="109" t="str">
        <f>RegForms!F30</f>
        <v>debwnz@gmail.com</v>
      </c>
      <c r="H30" t="str">
        <f>RegForms!G30</f>
        <v>03 3593478</v>
      </c>
      <c r="I30">
        <f>RegForms!H30</f>
        <v>0</v>
      </c>
      <c r="J30" t="str">
        <f t="shared" si="2"/>
        <v>Deborah Williams</v>
      </c>
      <c r="K30" t="str">
        <f>RegForms!C30</f>
        <v>Christchurch</v>
      </c>
      <c r="L30" t="b">
        <f t="shared" si="3"/>
        <v>0</v>
      </c>
    </row>
    <row r="31" spans="1:12" hidden="1">
      <c r="A31" t="str">
        <f>RegForms!B31</f>
        <v>John Schmidt</v>
      </c>
      <c r="B31">
        <f>IF(OR(RegForms!$K31=1,RegForms!L31=1),1,0)</f>
        <v>0</v>
      </c>
      <c r="C31">
        <f>IF(OR(RegForms!$K31=1,RegForms!M31=1),1,0)</f>
        <v>0</v>
      </c>
      <c r="D31">
        <f>IF(OR(RegForms!$K31=1,RegForms!N31=1),1,0)</f>
        <v>0</v>
      </c>
      <c r="E31">
        <f>IF(OR(RegForms!$K31=1,RegForms!O31=1),1,0)</f>
        <v>0</v>
      </c>
      <c r="F31" t="b">
        <f t="shared" si="1"/>
        <v>0</v>
      </c>
      <c r="G31" s="109" t="str">
        <f>RegForms!F31</f>
        <v>jpschmidt44@gmail.com</v>
      </c>
      <c r="H31">
        <f>RegForms!G31</f>
        <v>0</v>
      </c>
      <c r="I31" t="str">
        <f>RegForms!H31</f>
        <v>021 544984</v>
      </c>
      <c r="J31" t="str">
        <f t="shared" si="2"/>
        <v>John Schmidt</v>
      </c>
      <c r="K31" t="str">
        <f>RegForms!C31</f>
        <v>Wellington</v>
      </c>
      <c r="L31" t="b">
        <f t="shared" si="3"/>
        <v>0</v>
      </c>
    </row>
    <row r="32" spans="1:12" hidden="1">
      <c r="A32" t="str">
        <f>RegForms!B32</f>
        <v>Jan Schmidt</v>
      </c>
      <c r="B32">
        <f>IF(OR(RegForms!$K32=1,RegForms!L32=1),1,0)</f>
        <v>0</v>
      </c>
      <c r="C32">
        <f>IF(OR(RegForms!$K32=1,RegForms!M32=1),1,0)</f>
        <v>0</v>
      </c>
      <c r="D32">
        <f>IF(OR(RegForms!$K32=1,RegForms!N32=1),1,0)</f>
        <v>0</v>
      </c>
      <c r="E32">
        <f>IF(OR(RegForms!$K32=1,RegForms!O32=1),1,0)</f>
        <v>0</v>
      </c>
      <c r="F32" t="b">
        <f t="shared" si="1"/>
        <v>0</v>
      </c>
      <c r="G32" s="109" t="str">
        <f>RegForms!F32</f>
        <v>hugkids5@gmail.com</v>
      </c>
      <c r="H32">
        <f>RegForms!G32</f>
        <v>0</v>
      </c>
      <c r="I32" t="str">
        <f>RegForms!H32</f>
        <v>021 544624</v>
      </c>
      <c r="J32" t="str">
        <f t="shared" si="2"/>
        <v>Jan Schmidt</v>
      </c>
      <c r="K32" t="str">
        <f>RegForms!C32</f>
        <v>Wellington</v>
      </c>
      <c r="L32" t="b">
        <f t="shared" si="3"/>
        <v>0</v>
      </c>
    </row>
    <row r="33" spans="1:12" hidden="1">
      <c r="A33" t="str">
        <f>RegForms!B33</f>
        <v>Cathy Macfie</v>
      </c>
      <c r="B33">
        <f>IF(OR(RegForms!$K33=1,RegForms!L33=1),1,0)</f>
        <v>0</v>
      </c>
      <c r="C33">
        <f>IF(OR(RegForms!$K33=1,RegForms!M33=1),1,0)</f>
        <v>0</v>
      </c>
      <c r="D33">
        <f>IF(OR(RegForms!$K33=1,RegForms!N33=1),1,0)</f>
        <v>0</v>
      </c>
      <c r="E33">
        <f>IF(OR(RegForms!$K33=1,RegForms!O33=1),1,0)</f>
        <v>0</v>
      </c>
      <c r="F33" t="b">
        <f t="shared" si="1"/>
        <v>0</v>
      </c>
      <c r="G33" s="109" t="str">
        <f>RegForms!F33</f>
        <v>cathymacfie@xtra.co.nz</v>
      </c>
      <c r="H33" t="str">
        <f>RegForms!G33</f>
        <v>03 2131267</v>
      </c>
      <c r="I33" t="str">
        <f>RegForms!H33</f>
        <v>027 4534055</v>
      </c>
      <c r="J33" t="str">
        <f t="shared" si="2"/>
        <v>Cathy Macfie</v>
      </c>
      <c r="K33" t="str">
        <f>RegForms!C33</f>
        <v>Invercargill</v>
      </c>
      <c r="L33" t="b">
        <f t="shared" si="3"/>
        <v>0</v>
      </c>
    </row>
    <row r="34" spans="1:12" hidden="1">
      <c r="A34" t="str">
        <f>RegForms!B34</f>
        <v>Veronica Maxey</v>
      </c>
      <c r="B34">
        <f>IF(OR(RegForms!$K34=1,RegForms!L34=1),1,0)</f>
        <v>0</v>
      </c>
      <c r="C34">
        <f>IF(OR(RegForms!$K34=1,RegForms!M34=1),1,0)</f>
        <v>0</v>
      </c>
      <c r="D34">
        <f>IF(OR(RegForms!$K34=1,RegForms!N34=1),1,0)</f>
        <v>0</v>
      </c>
      <c r="E34">
        <f>IF(OR(RegForms!$K34=1,RegForms!O34=1),1,0)</f>
        <v>0</v>
      </c>
      <c r="F34" t="b">
        <f t="shared" si="1"/>
        <v>0</v>
      </c>
      <c r="G34" s="109" t="str">
        <f>RegForms!F34</f>
        <v>koromiko91@gmail.com</v>
      </c>
      <c r="H34" t="str">
        <f>RegForms!G34</f>
        <v>06 3489914</v>
      </c>
      <c r="I34" t="str">
        <f>RegForms!H34</f>
        <v>021 1526554</v>
      </c>
      <c r="J34" t="str">
        <f t="shared" si="2"/>
        <v>Veronica Maxey</v>
      </c>
      <c r="K34" t="str">
        <f>RegForms!C34</f>
        <v>Whanganui</v>
      </c>
      <c r="L34" t="b">
        <f t="shared" si="3"/>
        <v>0</v>
      </c>
    </row>
    <row r="35" spans="1:12" hidden="1">
      <c r="A35" t="str">
        <f>RegForms!B35</f>
        <v>Shirley Freeman</v>
      </c>
      <c r="B35">
        <f>IF(OR(RegForms!$K35=1,RegForms!L35=1),1,0)</f>
        <v>0</v>
      </c>
      <c r="C35">
        <f>IF(OR(RegForms!$K35=1,RegForms!M35=1),1,0)</f>
        <v>0</v>
      </c>
      <c r="D35">
        <f>IF(OR(RegForms!$K35=1,RegForms!N35=1),1,0)</f>
        <v>0</v>
      </c>
      <c r="E35">
        <f>IF(OR(RegForms!$K35=1,RegForms!O35=1),1,0)</f>
        <v>0</v>
      </c>
      <c r="F35" t="b">
        <f t="shared" si="1"/>
        <v>0</v>
      </c>
      <c r="G35" s="109" t="str">
        <f>RegForms!F35</f>
        <v>shirfree47@yahoo.co.nz</v>
      </c>
      <c r="H35" t="str">
        <f>RegForms!G35</f>
        <v>09 8387232</v>
      </c>
      <c r="I35" t="str">
        <f>RegForms!H35</f>
        <v>021 2062082</v>
      </c>
      <c r="J35" t="str">
        <f t="shared" si="2"/>
        <v>Shirley Freeman</v>
      </c>
      <c r="K35" t="str">
        <f>RegForms!C35</f>
        <v>Mt Eden</v>
      </c>
      <c r="L35" t="b">
        <f t="shared" si="3"/>
        <v>0</v>
      </c>
    </row>
    <row r="36" spans="1:12" ht="30" hidden="1">
      <c r="A36" t="str">
        <f>RegForms!B36</f>
        <v>Elizabeth Duke</v>
      </c>
      <c r="B36">
        <f>IF(OR(RegForms!$K36=1,RegForms!L36=1),1,0)</f>
        <v>0</v>
      </c>
      <c r="C36">
        <f>IF(OR(RegForms!$K36=1,RegForms!M36=1),1,0)</f>
        <v>0</v>
      </c>
      <c r="D36">
        <f>IF(OR(RegForms!$K36=1,RegForms!N36=1),1,0)</f>
        <v>0</v>
      </c>
      <c r="E36">
        <f>IF(OR(RegForms!$K36=1,RegForms!O36=1),1,0)</f>
        <v>0</v>
      </c>
      <c r="F36" t="b">
        <f t="shared" si="1"/>
        <v>0</v>
      </c>
      <c r="G36" s="109" t="str">
        <f>RegForms!F36</f>
        <v>elizabeth.duke@actrix.co.nz</v>
      </c>
      <c r="H36" t="str">
        <f>RegForms!G36</f>
        <v>03 4675367</v>
      </c>
      <c r="I36" t="str">
        <f>RegForms!H36</f>
        <v>022  0991154</v>
      </c>
      <c r="J36" t="str">
        <f t="shared" si="2"/>
        <v>Elizabeth Duke</v>
      </c>
      <c r="K36" t="str">
        <f>RegForms!C36</f>
        <v>Dunedin</v>
      </c>
      <c r="L36" t="b">
        <f t="shared" si="3"/>
        <v>0</v>
      </c>
    </row>
    <row r="37" spans="1:12" ht="30" hidden="1">
      <c r="A37" t="str">
        <f>RegForms!B37</f>
        <v>Elizabeth Thompson</v>
      </c>
      <c r="B37">
        <f>IF(OR(RegForms!$K37=1,RegForms!L37=1),1,0)</f>
        <v>0</v>
      </c>
      <c r="C37">
        <f>IF(OR(RegForms!$K37=1,RegForms!M37=1),1,0)</f>
        <v>0</v>
      </c>
      <c r="D37">
        <f>IF(OR(RegForms!$K37=1,RegForms!N37=1),1,0)</f>
        <v>0</v>
      </c>
      <c r="E37">
        <f>IF(OR(RegForms!$K37=1,RegForms!O37=1),1,0)</f>
        <v>0</v>
      </c>
      <c r="F37" t="b">
        <f t="shared" si="1"/>
        <v>0</v>
      </c>
      <c r="G37" s="109" t="str">
        <f>RegForms!F37</f>
        <v>elizabeththom@actrix.co.nz</v>
      </c>
      <c r="H37" t="str">
        <f>RegForms!G37</f>
        <v>03 4675367</v>
      </c>
      <c r="I37" t="str">
        <f>RegForms!H37</f>
        <v>022 0678400</v>
      </c>
      <c r="J37" t="str">
        <f t="shared" si="2"/>
        <v>Elizabeth Thompson</v>
      </c>
      <c r="K37" t="str">
        <f>RegForms!C37</f>
        <v>Dunedin</v>
      </c>
      <c r="L37" t="b">
        <f t="shared" si="3"/>
        <v>0</v>
      </c>
    </row>
    <row r="38" spans="1:12" hidden="1">
      <c r="A38" t="str">
        <f>RegForms!B38</f>
        <v>Jude Zwanikken</v>
      </c>
      <c r="B38">
        <f>IF(OR(RegForms!$K38=1,RegForms!L38=1),1,0)</f>
        <v>0</v>
      </c>
      <c r="C38">
        <f>IF(OR(RegForms!$K38=1,RegForms!M38=1),1,0)</f>
        <v>0</v>
      </c>
      <c r="D38">
        <f>IF(OR(RegForms!$K38=1,RegForms!N38=1),1,0)</f>
        <v>0</v>
      </c>
      <c r="E38">
        <f>IF(OR(RegForms!$K38=1,RegForms!O38=1),1,0)</f>
        <v>0</v>
      </c>
      <c r="F38" t="b">
        <f t="shared" si="1"/>
        <v>0</v>
      </c>
      <c r="G38" s="109" t="str">
        <f>RegForms!F38</f>
        <v>judezed@hotmail.com</v>
      </c>
      <c r="H38" t="str">
        <f>RegForms!G38</f>
        <v>03 5248291</v>
      </c>
      <c r="I38" t="str">
        <f>RegForms!H38</f>
        <v>022 6939696</v>
      </c>
      <c r="J38" t="str">
        <f t="shared" si="2"/>
        <v>Jude Zwanikken</v>
      </c>
      <c r="K38" t="str">
        <f>RegForms!C38</f>
        <v>Golden Bay</v>
      </c>
      <c r="L38" t="b">
        <f t="shared" si="3"/>
        <v>0</v>
      </c>
    </row>
    <row r="39" spans="1:12" hidden="1">
      <c r="A39" t="str">
        <f>RegForms!B39</f>
        <v>Barbara McArdle</v>
      </c>
      <c r="B39">
        <f>IF(OR(RegForms!$K39=1,RegForms!L39=1),1,0)</f>
        <v>0</v>
      </c>
      <c r="C39">
        <f>IF(OR(RegForms!$K39=1,RegForms!M39=1),1,0)</f>
        <v>0</v>
      </c>
      <c r="D39">
        <f>IF(OR(RegForms!$K39=1,RegForms!N39=1),1,0)</f>
        <v>0</v>
      </c>
      <c r="E39">
        <f>IF(OR(RegForms!$K39=1,RegForms!O39=1),1,0)</f>
        <v>0</v>
      </c>
      <c r="F39" t="b">
        <f t="shared" si="1"/>
        <v>0</v>
      </c>
      <c r="G39" s="109" t="str">
        <f>RegForms!F39</f>
        <v>barbmmca@outlook.com</v>
      </c>
      <c r="H39" t="str">
        <f>RegForms!G39</f>
        <v>09 8468399</v>
      </c>
      <c r="I39" t="str">
        <f>RegForms!H39</f>
        <v>021 2110800</v>
      </c>
      <c r="J39" t="str">
        <f t="shared" si="2"/>
        <v>Barbara McArdle</v>
      </c>
      <c r="K39" t="str">
        <f>RegForms!C39</f>
        <v>Mt Eden</v>
      </c>
      <c r="L39" t="b">
        <f t="shared" si="3"/>
        <v>0</v>
      </c>
    </row>
    <row r="40" spans="1:12" hidden="1">
      <c r="A40" t="str">
        <f>RegForms!B40</f>
        <v>Ann Banks</v>
      </c>
      <c r="B40">
        <f>IF(OR(RegForms!$K40=1,RegForms!L40=1),1,0)</f>
        <v>0</v>
      </c>
      <c r="C40">
        <f>IF(OR(RegForms!$K40=1,RegForms!M40=1),1,0)</f>
        <v>0</v>
      </c>
      <c r="D40">
        <f>IF(OR(RegForms!$K40=1,RegForms!N40=1),1,0)</f>
        <v>0</v>
      </c>
      <c r="E40">
        <f>IF(OR(RegForms!$K40=1,RegForms!O40=1),1,0)</f>
        <v>0</v>
      </c>
      <c r="F40" t="b">
        <f t="shared" si="1"/>
        <v>0</v>
      </c>
      <c r="G40" s="109" t="str">
        <f>RegForms!F40</f>
        <v>annbanks101@gmail.com</v>
      </c>
      <c r="H40" t="str">
        <f>RegForms!G40</f>
        <v>09 630 6834</v>
      </c>
      <c r="I40">
        <f>RegForms!H40</f>
        <v>0</v>
      </c>
      <c r="J40" t="str">
        <f t="shared" si="2"/>
        <v>Ann Banks</v>
      </c>
      <c r="K40" t="str">
        <f>RegForms!C40</f>
        <v>Mt Eden</v>
      </c>
      <c r="L40" t="b">
        <f t="shared" si="3"/>
        <v>0</v>
      </c>
    </row>
    <row r="41" spans="1:12" hidden="1">
      <c r="A41" t="str">
        <f>RegForms!B41</f>
        <v>Val Bone</v>
      </c>
      <c r="B41">
        <f>IF(OR(RegForms!$K41=1,RegForms!L41=1),1,0)</f>
        <v>0</v>
      </c>
      <c r="C41">
        <f>IF(OR(RegForms!$K41=1,RegForms!M41=1),1,0)</f>
        <v>0</v>
      </c>
      <c r="D41">
        <f>IF(OR(RegForms!$K41=1,RegForms!N41=1),1,0)</f>
        <v>0</v>
      </c>
      <c r="E41">
        <f>IF(OR(RegForms!$K41=1,RegForms!O41=1),1,0)</f>
        <v>0</v>
      </c>
      <c r="F41" t="b">
        <f t="shared" si="1"/>
        <v>0</v>
      </c>
      <c r="G41" s="109" t="str">
        <f>RegForms!F41</f>
        <v>annievbone@gmail.com</v>
      </c>
      <c r="H41" t="str">
        <f>RegForms!G41</f>
        <v>09 630 6834</v>
      </c>
      <c r="I41">
        <f>RegForms!H41</f>
        <v>0</v>
      </c>
      <c r="J41" t="str">
        <f t="shared" si="2"/>
        <v>Val Bone</v>
      </c>
      <c r="K41" t="str">
        <f>RegForms!C41</f>
        <v>Mt Eden</v>
      </c>
      <c r="L41" t="b">
        <f t="shared" si="3"/>
        <v>0</v>
      </c>
    </row>
    <row r="42" spans="1:12" ht="45">
      <c r="A42" t="str">
        <f>RegForms!B42</f>
        <v>Marie-Joëlle Nininahazwe</v>
      </c>
      <c r="B42">
        <f>IF(OR(RegForms!$K42=1,RegForms!L42=1),1,0)</f>
        <v>1</v>
      </c>
      <c r="C42">
        <f>IF(OR(RegForms!$K42=1,RegForms!M42=1),1,0)</f>
        <v>1</v>
      </c>
      <c r="D42">
        <f>IF(OR(RegForms!$K42=1,RegForms!N42=1),1,0)</f>
        <v>1</v>
      </c>
      <c r="E42">
        <f>IF(OR(RegForms!$K42=1,RegForms!O42=1),1,0)</f>
        <v>1</v>
      </c>
      <c r="F42" t="b">
        <f t="shared" si="1"/>
        <v>1</v>
      </c>
      <c r="G42" s="109" t="str">
        <f>RegForms!F42</f>
        <v>jolee079@gmail.com; RMYFClerk@quakersaustralia.info</v>
      </c>
      <c r="H42">
        <f>RegForms!G42</f>
        <v>0</v>
      </c>
      <c r="I42">
        <f>RegForms!H42</f>
        <v>0</v>
      </c>
      <c r="J42" t="str">
        <f t="shared" si="2"/>
        <v>Marie-Joëlle Nininahazwe</v>
      </c>
      <c r="K42" t="str">
        <f>RegForms!C42</f>
        <v>Australia YM</v>
      </c>
      <c r="L42" t="b">
        <f t="shared" si="3"/>
        <v>1</v>
      </c>
    </row>
    <row r="43" spans="1:12" hidden="1">
      <c r="A43" t="str">
        <f>RegForms!B43</f>
        <v>David James</v>
      </c>
      <c r="B43">
        <f>IF(OR(RegForms!$K43=1,RegForms!L43=1),1,0)</f>
        <v>0</v>
      </c>
      <c r="C43">
        <f>IF(OR(RegForms!$K43=1,RegForms!M43=1),1,0)</f>
        <v>0</v>
      </c>
      <c r="D43">
        <f>IF(OR(RegForms!$K43=1,RegForms!N43=1),1,0)</f>
        <v>0</v>
      </c>
      <c r="E43">
        <f>IF(OR(RegForms!$K43=1,RegForms!O43=1),1,0)</f>
        <v>0</v>
      </c>
      <c r="F43" t="b">
        <f t="shared" si="1"/>
        <v>0</v>
      </c>
      <c r="G43" s="109" t="str">
        <f>RegForms!F43</f>
        <v>jilliandavid@xtra.co.nz</v>
      </c>
      <c r="H43">
        <f>RegForms!G43</f>
        <v>0</v>
      </c>
      <c r="I43" t="str">
        <f>RegForms!H43</f>
        <v>027 4863789</v>
      </c>
      <c r="J43" t="str">
        <f t="shared" si="2"/>
        <v>David James</v>
      </c>
      <c r="K43" t="str">
        <f>RegForms!C43</f>
        <v>Whanganui</v>
      </c>
      <c r="L43" t="b">
        <f t="shared" si="3"/>
        <v>0</v>
      </c>
    </row>
    <row r="44" spans="1:12" hidden="1">
      <c r="A44" t="str">
        <f>RegForms!B44</f>
        <v>Jillian Wychel</v>
      </c>
      <c r="B44">
        <f>IF(OR(RegForms!$K44=1,RegForms!L44=1),1,0)</f>
        <v>0</v>
      </c>
      <c r="C44">
        <f>IF(OR(RegForms!$K44=1,RegForms!M44=1),1,0)</f>
        <v>0</v>
      </c>
      <c r="D44">
        <f>IF(OR(RegForms!$K44=1,RegForms!N44=1),1,0)</f>
        <v>0</v>
      </c>
      <c r="E44">
        <f>IF(OR(RegForms!$K44=1,RegForms!O44=1),1,0)</f>
        <v>0</v>
      </c>
      <c r="F44" t="b">
        <f t="shared" si="1"/>
        <v>0</v>
      </c>
      <c r="G44" s="109" t="str">
        <f>RegForms!F44</f>
        <v>jilliandavid@xtra.co.nz</v>
      </c>
      <c r="H44">
        <f>RegForms!G44</f>
        <v>0</v>
      </c>
      <c r="I44" t="str">
        <f>RegForms!H44</f>
        <v>027 5937206</v>
      </c>
      <c r="J44" t="str">
        <f t="shared" si="2"/>
        <v>Jillian Wychel</v>
      </c>
      <c r="K44" t="str">
        <f>RegForms!C44</f>
        <v>Whanganui</v>
      </c>
      <c r="L44" t="b">
        <f t="shared" si="3"/>
        <v>0</v>
      </c>
    </row>
    <row r="45" spans="1:12" hidden="1">
      <c r="A45" t="str">
        <f>RegForms!B45</f>
        <v>Mark Hodson</v>
      </c>
      <c r="B45">
        <f>IF(OR(RegForms!$K45=1,RegForms!L45=1),1,0)</f>
        <v>0</v>
      </c>
      <c r="C45">
        <f>IF(OR(RegForms!$K45=1,RegForms!M45=1),1,0)</f>
        <v>0</v>
      </c>
      <c r="D45">
        <f>IF(OR(RegForms!$K45=1,RegForms!N45=1),1,0)</f>
        <v>0</v>
      </c>
      <c r="E45">
        <f>IF(OR(RegForms!$K45=1,RegForms!O45=1),1,0)</f>
        <v>0</v>
      </c>
      <c r="F45" t="b">
        <f t="shared" si="1"/>
        <v>0</v>
      </c>
      <c r="G45" s="109" t="str">
        <f>RegForms!F45</f>
        <v>HoddoNZ@outlook.com</v>
      </c>
      <c r="H45">
        <f>RegForms!G45</f>
        <v>0</v>
      </c>
      <c r="I45" t="str">
        <f>RegForms!H45</f>
        <v>027 7722294</v>
      </c>
      <c r="J45" t="str">
        <f t="shared" si="2"/>
        <v>Mark Hodson</v>
      </c>
      <c r="K45" t="str">
        <f>RegForms!C45</f>
        <v>Hutt Valley</v>
      </c>
      <c r="L45" t="b">
        <f t="shared" si="3"/>
        <v>0</v>
      </c>
    </row>
    <row r="46" spans="1:12" ht="30" hidden="1">
      <c r="A46" t="str">
        <f>RegForms!B46</f>
        <v>Deb Gimpelson</v>
      </c>
      <c r="B46">
        <f>IF(OR(RegForms!$K46=1,RegForms!L46=1),1,0)</f>
        <v>0</v>
      </c>
      <c r="C46">
        <f>IF(OR(RegForms!$K46=1,RegForms!M46=1),1,0)</f>
        <v>0</v>
      </c>
      <c r="D46">
        <f>IF(OR(RegForms!$K46=1,RegForms!N46=1),1,0)</f>
        <v>0</v>
      </c>
      <c r="E46">
        <f>IF(OR(RegForms!$K46=1,RegForms!O46=1),1,0)</f>
        <v>0</v>
      </c>
      <c r="F46" t="b">
        <f t="shared" si="1"/>
        <v>0</v>
      </c>
      <c r="G46" s="109" t="str">
        <f>RegForms!F46</f>
        <v>deb.gimpelson@icloud.com</v>
      </c>
      <c r="H46" t="str">
        <f>RegForms!G46</f>
        <v>04 9044081</v>
      </c>
      <c r="I46" t="str">
        <f>RegForms!H46</f>
        <v>027 7224189</v>
      </c>
      <c r="J46" t="str">
        <f t="shared" si="2"/>
        <v>Deb Gimpelson</v>
      </c>
      <c r="K46" t="str">
        <f>RegForms!C46</f>
        <v>Kapiti</v>
      </c>
      <c r="L46" t="b">
        <f t="shared" si="3"/>
        <v>0</v>
      </c>
    </row>
    <row r="47" spans="1:12" hidden="1">
      <c r="A47" t="str">
        <f>RegForms!B47</f>
        <v>Anne Wicks</v>
      </c>
      <c r="B47">
        <f>IF(OR(RegForms!$K47=1,RegForms!L47=1),1,0)</f>
        <v>0</v>
      </c>
      <c r="C47">
        <f>IF(OR(RegForms!$K47=1,RegForms!M47=1),1,0)</f>
        <v>0</v>
      </c>
      <c r="D47">
        <f>IF(OR(RegForms!$K47=1,RegForms!N47=1),1,0)</f>
        <v>0</v>
      </c>
      <c r="E47">
        <f>IF(OR(RegForms!$K47=1,RegForms!O47=1),1,0)</f>
        <v>0</v>
      </c>
      <c r="F47" t="b">
        <f t="shared" si="1"/>
        <v>0</v>
      </c>
      <c r="G47" s="109" t="str">
        <f>RegForms!F47</f>
        <v>awicks@slingshot.co.nz</v>
      </c>
      <c r="H47" t="str">
        <f>RegForms!G47</f>
        <v>07 3077213</v>
      </c>
      <c r="I47" t="str">
        <f>RegForms!H47</f>
        <v>021 1488284</v>
      </c>
      <c r="J47" t="str">
        <f t="shared" si="2"/>
        <v>Anne Wicks</v>
      </c>
      <c r="K47" t="str">
        <f>RegForms!C47</f>
        <v>Whakatane</v>
      </c>
      <c r="L47" t="b">
        <f t="shared" si="3"/>
        <v>0</v>
      </c>
    </row>
    <row r="48" spans="1:12" hidden="1">
      <c r="A48" t="str">
        <f>RegForms!B48</f>
        <v>Dave Wicks</v>
      </c>
      <c r="B48">
        <f>IF(OR(RegForms!$K48=1,RegForms!L48=1),1,0)</f>
        <v>0</v>
      </c>
      <c r="C48">
        <f>IF(OR(RegForms!$K48=1,RegForms!M48=1),1,0)</f>
        <v>0</v>
      </c>
      <c r="D48">
        <f>IF(OR(RegForms!$K48=1,RegForms!N48=1),1,0)</f>
        <v>0</v>
      </c>
      <c r="E48">
        <f>IF(OR(RegForms!$K48=1,RegForms!O48=1),1,0)</f>
        <v>0</v>
      </c>
      <c r="F48" t="b">
        <f t="shared" si="1"/>
        <v>0</v>
      </c>
      <c r="G48" s="109" t="str">
        <f>RegForms!F48</f>
        <v>awicks@slingshot.co.nz</v>
      </c>
      <c r="H48" t="str">
        <f>RegForms!G48</f>
        <v>07 3077213</v>
      </c>
      <c r="I48" t="str">
        <f>RegForms!H48</f>
        <v>021 1488284</v>
      </c>
      <c r="J48" t="str">
        <f t="shared" si="2"/>
        <v>Dave Wicks</v>
      </c>
      <c r="K48" t="str">
        <f>RegForms!C48</f>
        <v>Whakatane</v>
      </c>
      <c r="L48" t="b">
        <f t="shared" si="3"/>
        <v>0</v>
      </c>
    </row>
    <row r="49" spans="1:12" hidden="1">
      <c r="A49" t="str">
        <f>RegForms!B49</f>
        <v>Rick Kooperberg</v>
      </c>
      <c r="B49">
        <f>IF(OR(RegForms!$K49=1,RegForms!L49=1),1,0)</f>
        <v>0</v>
      </c>
      <c r="C49">
        <f>IF(OR(RegForms!$K49=1,RegForms!M49=1),1,0)</f>
        <v>0</v>
      </c>
      <c r="D49">
        <f>IF(OR(RegForms!$K49=1,RegForms!N49=1),1,0)</f>
        <v>0</v>
      </c>
      <c r="E49">
        <f>IF(OR(RegForms!$K49=1,RegForms!O49=1),1,0)</f>
        <v>0</v>
      </c>
      <c r="F49" t="b">
        <f t="shared" si="1"/>
        <v>0</v>
      </c>
      <c r="G49" s="109" t="str">
        <f>RegForms!F49</f>
        <v>rick.k@xtra.co.nz</v>
      </c>
      <c r="H49" t="str">
        <f>RegForms!G49</f>
        <v>09 8462693</v>
      </c>
      <c r="I49" t="str">
        <f>RegForms!H49</f>
        <v>021 1846941</v>
      </c>
      <c r="J49" t="str">
        <f t="shared" si="2"/>
        <v>Rick Kooperberg</v>
      </c>
      <c r="K49" t="str">
        <f>RegForms!C49</f>
        <v>Mt Eden</v>
      </c>
      <c r="L49" t="b">
        <f t="shared" si="3"/>
        <v>0</v>
      </c>
    </row>
    <row r="50" spans="1:12" hidden="1">
      <c r="A50" t="str">
        <f>RegForms!B50</f>
        <v>Jos Rossell</v>
      </c>
      <c r="B50">
        <f>IF(OR(RegForms!$K50=1,RegForms!L50=1),1,0)</f>
        <v>0</v>
      </c>
      <c r="C50">
        <f>IF(OR(RegForms!$K50=1,RegForms!M50=1),1,0)</f>
        <v>0</v>
      </c>
      <c r="D50">
        <f>IF(OR(RegForms!$K50=1,RegForms!N50=1),1,0)</f>
        <v>0</v>
      </c>
      <c r="E50">
        <f>IF(OR(RegForms!$K50=1,RegForms!O50=1),1,0)</f>
        <v>0</v>
      </c>
      <c r="F50" t="b">
        <f t="shared" si="1"/>
        <v>0</v>
      </c>
      <c r="G50" s="109" t="str">
        <f>RegForms!F50</f>
        <v>josphil@orcon.net.nz</v>
      </c>
      <c r="H50" t="str">
        <f>RegForms!G50</f>
        <v>03 5794771</v>
      </c>
      <c r="I50" t="str">
        <f>RegForms!H50</f>
        <v>021 02467827</v>
      </c>
      <c r="J50" t="str">
        <f t="shared" si="2"/>
        <v>Jos Rossell</v>
      </c>
      <c r="K50" t="str">
        <f>RegForms!C50</f>
        <v>Marlborough</v>
      </c>
      <c r="L50" t="b">
        <f t="shared" si="3"/>
        <v>0</v>
      </c>
    </row>
    <row r="51" spans="1:12" hidden="1">
      <c r="A51" t="str">
        <f>RegForms!B51</f>
        <v>Heather Denny</v>
      </c>
      <c r="B51">
        <f>IF(OR(RegForms!$K51=1,RegForms!L51=1),1,0)</f>
        <v>0</v>
      </c>
      <c r="C51">
        <f>IF(OR(RegForms!$K51=1,RegForms!M51=1),1,0)</f>
        <v>0</v>
      </c>
      <c r="D51">
        <f>IF(OR(RegForms!$K51=1,RegForms!N51=1),1,0)</f>
        <v>0</v>
      </c>
      <c r="E51">
        <f>IF(OR(RegForms!$K51=1,RegForms!O51=1),1,0)</f>
        <v>0</v>
      </c>
      <c r="F51" t="b">
        <f t="shared" si="1"/>
        <v>0</v>
      </c>
      <c r="G51" s="109" t="str">
        <f>RegForms!F51</f>
        <v>denny.heather@gmail.com</v>
      </c>
      <c r="H51" t="str">
        <f>RegForms!G51</f>
        <v>09 5245656</v>
      </c>
      <c r="I51" t="str">
        <f>RegForms!H51</f>
        <v>021 02645015</v>
      </c>
      <c r="J51" t="str">
        <f t="shared" si="2"/>
        <v>Heather Denny</v>
      </c>
      <c r="K51" t="str">
        <f>RegForms!C51</f>
        <v>Mt Eden</v>
      </c>
      <c r="L51" t="b">
        <f t="shared" si="3"/>
        <v>0</v>
      </c>
    </row>
    <row r="52" spans="1:12" ht="30" hidden="1">
      <c r="A52" t="str">
        <f>RegForms!B52</f>
        <v>Stephanie Du Fresne</v>
      </c>
      <c r="B52">
        <f>IF(OR(RegForms!$K52=1,RegForms!L52=1),1,0)</f>
        <v>0</v>
      </c>
      <c r="C52">
        <f>IF(OR(RegForms!$K52=1,RegForms!M52=1),1,0)</f>
        <v>0</v>
      </c>
      <c r="D52">
        <f>IF(OR(RegForms!$K52=1,RegForms!N52=1),1,0)</f>
        <v>0</v>
      </c>
      <c r="E52">
        <f>IF(OR(RegForms!$K52=1,RegForms!O52=1),1,0)</f>
        <v>0</v>
      </c>
      <c r="F52" t="b">
        <f t="shared" si="1"/>
        <v>0</v>
      </c>
      <c r="G52" s="109" t="str">
        <f>RegForms!F52</f>
        <v>stephodufresne@gmail.com</v>
      </c>
      <c r="H52" t="str">
        <f>RegForms!G52</f>
        <v>03 4762533</v>
      </c>
      <c r="I52" t="str">
        <f>RegForms!H52</f>
        <v>021 02334594</v>
      </c>
      <c r="J52" t="str">
        <f t="shared" si="2"/>
        <v>Stephanie Du Fresne</v>
      </c>
      <c r="K52" t="str">
        <f>RegForms!C52</f>
        <v>Dunedin</v>
      </c>
      <c r="L52" t="b">
        <f t="shared" si="3"/>
        <v>0</v>
      </c>
    </row>
    <row r="53" spans="1:12" ht="30">
      <c r="A53" t="str">
        <f>RegForms!B53</f>
        <v>Ashley MacMillan</v>
      </c>
      <c r="B53">
        <f>IF(OR(RegForms!$K53=1,RegForms!L53=1),1,0)</f>
        <v>1</v>
      </c>
      <c r="C53">
        <f>IF(OR(RegForms!$K53=1,RegForms!M53=1),1,0)</f>
        <v>1</v>
      </c>
      <c r="D53">
        <f>IF(OR(RegForms!$K53=1,RegForms!N53=1),1,0)</f>
        <v>1</v>
      </c>
      <c r="E53">
        <f>IF(OR(RegForms!$K53=1,RegForms!O53=1),1,0)</f>
        <v>1</v>
      </c>
      <c r="F53" t="b">
        <f t="shared" si="1"/>
        <v>1</v>
      </c>
      <c r="G53" s="109" t="str">
        <f>RegForms!F53</f>
        <v>ashley.0110@protonmail.ch</v>
      </c>
      <c r="H53">
        <f>RegForms!G53</f>
        <v>0</v>
      </c>
      <c r="I53" t="str">
        <f>RegForms!H53</f>
        <v>022 0599601</v>
      </c>
      <c r="J53" t="str">
        <f t="shared" si="2"/>
        <v>Ashley MacMillan</v>
      </c>
      <c r="K53" t="str">
        <f>RegForms!C53</f>
        <v>Dunedin</v>
      </c>
      <c r="L53" t="b">
        <f t="shared" si="3"/>
        <v>1</v>
      </c>
    </row>
    <row r="54" spans="1:12" ht="30" hidden="1">
      <c r="A54" t="str">
        <f>RegForms!B54</f>
        <v>Marion Sanson</v>
      </c>
      <c r="B54">
        <f>IF(OR(RegForms!$K54=1,RegForms!L54=1),1,0)</f>
        <v>0</v>
      </c>
      <c r="C54">
        <f>IF(OR(RegForms!$K54=1,RegForms!M54=1),1,0)</f>
        <v>0</v>
      </c>
      <c r="D54">
        <f>IF(OR(RegForms!$K54=1,RegForms!N54=1),1,0)</f>
        <v>0</v>
      </c>
      <c r="E54">
        <f>IF(OR(RegForms!$K54=1,RegForms!O54=1),1,0)</f>
        <v>0</v>
      </c>
      <c r="F54" t="b">
        <f t="shared" si="1"/>
        <v>0</v>
      </c>
      <c r="G54" s="109" t="str">
        <f>RegForms!F54</f>
        <v>marionbsanson@gmail.com</v>
      </c>
      <c r="H54" t="str">
        <f>RegForms!G54</f>
        <v>06 3456438</v>
      </c>
      <c r="I54" t="str">
        <f>RegForms!H54</f>
        <v>027 3913866</v>
      </c>
      <c r="J54" t="str">
        <f t="shared" si="2"/>
        <v>Marion Sanson</v>
      </c>
      <c r="K54" t="str">
        <f>RegForms!C54</f>
        <v>Whanganui</v>
      </c>
      <c r="L54" t="b">
        <f t="shared" si="3"/>
        <v>0</v>
      </c>
    </row>
    <row r="55" spans="1:12" hidden="1">
      <c r="A55" t="str">
        <f>RegForms!B55</f>
        <v>Mary Rose</v>
      </c>
      <c r="B55">
        <f>IF(OR(RegForms!$K55=1,RegForms!L55=1),1,0)</f>
        <v>0</v>
      </c>
      <c r="C55">
        <f>IF(OR(RegForms!$K55=1,RegForms!M55=1),1,0)</f>
        <v>0</v>
      </c>
      <c r="D55">
        <f>IF(OR(RegForms!$K55=1,RegForms!N55=1),1,0)</f>
        <v>0</v>
      </c>
      <c r="E55">
        <f>IF(OR(RegForms!$K55=1,RegForms!O55=1),1,0)</f>
        <v>0</v>
      </c>
      <c r="F55" t="b">
        <f t="shared" si="1"/>
        <v>0</v>
      </c>
      <c r="G55" s="109" t="str">
        <f>RegForms!F55</f>
        <v>mgrose39@gmail.com</v>
      </c>
      <c r="H55" t="str">
        <f>RegForms!G55</f>
        <v>07 5430355</v>
      </c>
      <c r="I55" t="str">
        <f>RegForms!H55</f>
        <v>027 3872790</v>
      </c>
      <c r="J55" t="str">
        <f t="shared" si="2"/>
        <v>Mary Rose</v>
      </c>
      <c r="K55" t="str">
        <f>RegForms!C55</f>
        <v>Tauranga</v>
      </c>
      <c r="L55" t="b">
        <f t="shared" si="3"/>
        <v>0</v>
      </c>
    </row>
    <row r="56" spans="1:12">
      <c r="A56" t="str">
        <f>RegForms!B56</f>
        <v>Joy Rising</v>
      </c>
      <c r="B56">
        <f>IF(OR(RegForms!$K56=1,RegForms!L56=1),1,0)</f>
        <v>1</v>
      </c>
      <c r="C56">
        <f>IF(OR(RegForms!$K56=1,RegForms!M56=1),1,0)</f>
        <v>1</v>
      </c>
      <c r="D56">
        <f>IF(OR(RegForms!$K56=1,RegForms!N56=1),1,0)</f>
        <v>1</v>
      </c>
      <c r="E56">
        <f>IF(OR(RegForms!$K56=1,RegForms!O56=1),1,0)</f>
        <v>1</v>
      </c>
      <c r="F56" t="b">
        <f t="shared" si="1"/>
        <v>1</v>
      </c>
      <c r="G56" s="109" t="str">
        <f>RegForms!F56</f>
        <v>joy.rising@gmail.com</v>
      </c>
      <c r="H56" t="str">
        <f>RegForms!G56</f>
        <v>07 5430355</v>
      </c>
      <c r="I56">
        <f>RegForms!H56</f>
        <v>0</v>
      </c>
      <c r="J56" t="str">
        <f t="shared" si="2"/>
        <v>Joy Rising</v>
      </c>
      <c r="K56" t="str">
        <f>RegForms!C56</f>
        <v>Tauranga</v>
      </c>
      <c r="L56" t="b">
        <f t="shared" si="3"/>
        <v>1</v>
      </c>
    </row>
    <row r="57" spans="1:12" hidden="1">
      <c r="A57" t="str">
        <f>RegForms!B57</f>
        <v>Marilyn Flewitt</v>
      </c>
      <c r="B57">
        <f>IF(OR(RegForms!$K57=1,RegForms!L57=1),1,0)</f>
        <v>0</v>
      </c>
      <c r="C57">
        <f>IF(OR(RegForms!$K57=1,RegForms!M57=1),1,0)</f>
        <v>0</v>
      </c>
      <c r="D57">
        <f>IF(OR(RegForms!$K57=1,RegForms!N57=1),1,0)</f>
        <v>0</v>
      </c>
      <c r="E57">
        <f>IF(OR(RegForms!$K57=1,RegForms!O57=1),1,0)</f>
        <v>0</v>
      </c>
      <c r="F57" t="b">
        <f t="shared" si="1"/>
        <v>0</v>
      </c>
      <c r="G57" s="109" t="str">
        <f>RegForms!F57</f>
        <v>flewitts@xtra.co.nz</v>
      </c>
      <c r="H57" t="str">
        <f>RegForms!G57</f>
        <v>09 6016165</v>
      </c>
      <c r="I57" t="str">
        <f>RegForms!H57</f>
        <v>027 2537606</v>
      </c>
      <c r="J57" t="str">
        <f t="shared" si="2"/>
        <v>Marilyn Flewitt</v>
      </c>
      <c r="K57" t="str">
        <f>RegForms!C57</f>
        <v>Warkworth</v>
      </c>
      <c r="L57" t="b">
        <f t="shared" si="3"/>
        <v>0</v>
      </c>
    </row>
    <row r="58" spans="1:12" hidden="1">
      <c r="A58" t="str">
        <f>RegForms!B58</f>
        <v>Jim Flewitt</v>
      </c>
      <c r="B58">
        <f>IF(OR(RegForms!$K58=1,RegForms!L58=1),1,0)</f>
        <v>0</v>
      </c>
      <c r="C58">
        <f>IF(OR(RegForms!$K58=1,RegForms!M58=1),1,0)</f>
        <v>0</v>
      </c>
      <c r="D58">
        <f>IF(OR(RegForms!$K58=1,RegForms!N58=1),1,0)</f>
        <v>0</v>
      </c>
      <c r="E58">
        <f>IF(OR(RegForms!$K58=1,RegForms!O58=1),1,0)</f>
        <v>0</v>
      </c>
      <c r="F58" t="b">
        <f t="shared" si="1"/>
        <v>0</v>
      </c>
      <c r="G58" s="109" t="str">
        <f>RegForms!F58</f>
        <v>flewitts@xtra.co.nz</v>
      </c>
      <c r="H58" t="str">
        <f>RegForms!G58</f>
        <v>09 6016165</v>
      </c>
      <c r="I58" t="str">
        <f>RegForms!H58</f>
        <v>027 2939414</v>
      </c>
      <c r="J58" t="str">
        <f t="shared" si="2"/>
        <v>Jim Flewitt</v>
      </c>
      <c r="K58" t="str">
        <f>RegForms!C58</f>
        <v>Warkworth</v>
      </c>
      <c r="L58" t="b">
        <f t="shared" si="3"/>
        <v>0</v>
      </c>
    </row>
    <row r="59" spans="1:12" hidden="1">
      <c r="A59" t="str">
        <f>RegForms!B59</f>
        <v>Graham Chapman</v>
      </c>
      <c r="B59">
        <f>IF(OR(RegForms!$K59=1,RegForms!L59=1),1,0)</f>
        <v>0</v>
      </c>
      <c r="C59">
        <f>IF(OR(RegForms!$K59=1,RegForms!M59=1),1,0)</f>
        <v>0</v>
      </c>
      <c r="D59">
        <f>IF(OR(RegForms!$K59=1,RegForms!N59=1),1,0)</f>
        <v>0</v>
      </c>
      <c r="E59">
        <f>IF(OR(RegForms!$K59=1,RegForms!O59=1),1,0)</f>
        <v>0</v>
      </c>
      <c r="F59" t="b">
        <f t="shared" si="1"/>
        <v>0</v>
      </c>
      <c r="G59" s="109" t="str">
        <f>RegForms!F59</f>
        <v>gamchap@gmail.com</v>
      </c>
      <c r="H59" t="str">
        <f>RegForms!G59</f>
        <v>04 9022537</v>
      </c>
      <c r="I59" t="str">
        <f>RegForms!H59</f>
        <v>021 08484222</v>
      </c>
      <c r="J59" t="str">
        <f t="shared" si="2"/>
        <v>Graham Chapman</v>
      </c>
      <c r="K59" t="str">
        <f>RegForms!C59</f>
        <v>Kapiti</v>
      </c>
      <c r="L59" t="b">
        <f t="shared" si="3"/>
        <v>0</v>
      </c>
    </row>
    <row r="60" spans="1:12" ht="30" hidden="1">
      <c r="A60" t="str">
        <f>RegForms!B60</f>
        <v>Liz Bridgeman</v>
      </c>
      <c r="B60">
        <f>IF(OR(RegForms!$K60=1,RegForms!L60=1),1,0)</f>
        <v>0</v>
      </c>
      <c r="C60">
        <f>IF(OR(RegForms!$K60=1,RegForms!M60=1),1,0)</f>
        <v>0</v>
      </c>
      <c r="D60">
        <f>IF(OR(RegForms!$K60=1,RegForms!N60=1),1,0)</f>
        <v>0</v>
      </c>
      <c r="E60">
        <f>IF(OR(RegForms!$K60=1,RegForms!O60=1),1,0)</f>
        <v>0</v>
      </c>
      <c r="F60" t="b">
        <f t="shared" si="1"/>
        <v>0</v>
      </c>
      <c r="G60" s="109" t="str">
        <f>RegForms!F60</f>
        <v>liz.bridgeman.art@gmail.com</v>
      </c>
      <c r="H60" t="str">
        <f>RegForms!G60</f>
        <v>06 7580216</v>
      </c>
      <c r="I60" t="str">
        <f>RegForms!H60</f>
        <v>027 2950435</v>
      </c>
      <c r="J60" t="str">
        <f t="shared" si="2"/>
        <v>Liz Bridgeman</v>
      </c>
      <c r="K60" t="str">
        <f>RegForms!C60</f>
        <v>New Plymouth</v>
      </c>
      <c r="L60" t="b">
        <f t="shared" si="3"/>
        <v>0</v>
      </c>
    </row>
    <row r="61" spans="1:12" hidden="1">
      <c r="A61" t="str">
        <f>RegForms!B61</f>
        <v>Maria Barsema</v>
      </c>
      <c r="B61">
        <f>IF(OR(RegForms!$K61=1,RegForms!L61=1),1,0)</f>
        <v>0</v>
      </c>
      <c r="C61">
        <f>IF(OR(RegForms!$K61=1,RegForms!M61=1),1,0)</f>
        <v>0</v>
      </c>
      <c r="D61">
        <f>IF(OR(RegForms!$K61=1,RegForms!N61=1),1,0)</f>
        <v>0</v>
      </c>
      <c r="E61">
        <f>IF(OR(RegForms!$K61=1,RegForms!O61=1),1,0)</f>
        <v>0</v>
      </c>
      <c r="F61" t="b">
        <f t="shared" si="1"/>
        <v>0</v>
      </c>
      <c r="G61" s="109" t="str">
        <f>RegForms!F61</f>
        <v>maria.barsema@gmail.com</v>
      </c>
      <c r="H61" t="str">
        <f>RegForms!G61</f>
        <v>03 2607055</v>
      </c>
      <c r="I61" t="str">
        <f>RegForms!H61</f>
        <v>021 0752984</v>
      </c>
      <c r="J61" t="str">
        <f t="shared" si="2"/>
        <v>Maria Barsema</v>
      </c>
      <c r="K61" t="str">
        <f>RegForms!C61</f>
        <v>Dunedin</v>
      </c>
      <c r="L61" t="b">
        <f t="shared" si="3"/>
        <v>0</v>
      </c>
    </row>
    <row r="62" spans="1:12" hidden="1">
      <c r="A62">
        <f>RegForms!B62</f>
        <v>0</v>
      </c>
      <c r="B62">
        <f>IF(OR(RegForms!$K62=1,RegForms!L62=1),1,0)</f>
        <v>0</v>
      </c>
      <c r="C62">
        <f>IF(OR(RegForms!$K62=1,RegForms!M62=1),1,0)</f>
        <v>0</v>
      </c>
      <c r="D62">
        <f>IF(OR(RegForms!$K62=1,RegForms!N62=1),1,0)</f>
        <v>0</v>
      </c>
      <c r="E62">
        <f>IF(OR(RegForms!$K62=1,RegForms!O62=1),1,0)</f>
        <v>0</v>
      </c>
      <c r="F62" t="b">
        <f t="shared" si="1"/>
        <v>0</v>
      </c>
      <c r="G62" s="109">
        <f>RegForms!F62</f>
        <v>0</v>
      </c>
      <c r="H62">
        <f>RegForms!G62</f>
        <v>0</v>
      </c>
      <c r="I62">
        <f>RegForms!H62</f>
        <v>0</v>
      </c>
      <c r="J62">
        <f t="shared" si="2"/>
        <v>0</v>
      </c>
      <c r="K62">
        <f>RegForms!C62</f>
        <v>0</v>
      </c>
      <c r="L62" t="b">
        <f t="shared" si="3"/>
        <v>0</v>
      </c>
    </row>
    <row r="63" spans="1:12" ht="30" hidden="1">
      <c r="A63" t="str">
        <f>RegForms!B63</f>
        <v>Michael Short</v>
      </c>
      <c r="B63">
        <f>IF(OR(RegForms!$K63=1,RegForms!L63=1),1,0)</f>
        <v>0</v>
      </c>
      <c r="C63">
        <f>IF(OR(RegForms!$K63=1,RegForms!M63=1),1,0)</f>
        <v>0</v>
      </c>
      <c r="D63">
        <f>IF(OR(RegForms!$K63=1,RegForms!N63=1),1,0)</f>
        <v>0</v>
      </c>
      <c r="E63">
        <f>IF(OR(RegForms!$K63=1,RegForms!O63=1),1,0)</f>
        <v>0</v>
      </c>
      <c r="F63" t="b">
        <f t="shared" si="1"/>
        <v>0</v>
      </c>
      <c r="G63" s="109" t="str">
        <f>RegForms!F63</f>
        <v>foreshortclerk@inspire.net.nz</v>
      </c>
      <c r="H63" t="str">
        <f>RegForms!G63</f>
        <v>06 3563127</v>
      </c>
      <c r="I63" t="str">
        <f>RegForms!H63</f>
        <v>027 2409354</v>
      </c>
      <c r="J63" t="str">
        <f t="shared" si="2"/>
        <v>Michael Short</v>
      </c>
      <c r="K63" t="str">
        <f>RegForms!C63</f>
        <v>Palmerston North</v>
      </c>
      <c r="L63" t="b">
        <f t="shared" si="3"/>
        <v>0</v>
      </c>
    </row>
    <row r="64" spans="1:12" hidden="1">
      <c r="A64" t="str">
        <f>RegForms!B64</f>
        <v>Jan-Louise Hamblyn</v>
      </c>
      <c r="B64">
        <f>IF(OR(RegForms!$K64=1,RegForms!L64=1),1,0)</f>
        <v>0</v>
      </c>
      <c r="C64">
        <f>IF(OR(RegForms!$K64=1,RegForms!M64=1),1,0)</f>
        <v>0</v>
      </c>
      <c r="D64">
        <f>IF(OR(RegForms!$K64=1,RegForms!N64=1),1,0)</f>
        <v>0</v>
      </c>
      <c r="E64">
        <f>IF(OR(RegForms!$K64=1,RegForms!O64=1),1,0)</f>
        <v>0</v>
      </c>
      <c r="F64" t="b">
        <f t="shared" si="1"/>
        <v>0</v>
      </c>
      <c r="G64" s="109" t="str">
        <f>RegForms!F64</f>
        <v>janlou@xtra.co.nz</v>
      </c>
      <c r="H64" t="str">
        <f>RegForms!G64</f>
        <v>06 3444130</v>
      </c>
      <c r="I64" t="str">
        <f>RegForms!H64</f>
        <v>027 3112596</v>
      </c>
      <c r="J64" t="str">
        <f t="shared" si="2"/>
        <v>Jan-Louise Hamblyn</v>
      </c>
      <c r="K64" t="str">
        <f>RegForms!C64</f>
        <v>Whanganui</v>
      </c>
      <c r="L64" t="b">
        <f t="shared" si="3"/>
        <v>0</v>
      </c>
    </row>
    <row r="65" spans="1:12" hidden="1">
      <c r="A65" t="str">
        <f>RegForms!B65</f>
        <v>Noel Simpson</v>
      </c>
      <c r="B65">
        <f>IF(OR(RegForms!$K65=1,RegForms!L65=1),1,0)</f>
        <v>0</v>
      </c>
      <c r="C65">
        <f>IF(OR(RegForms!$K65=1,RegForms!M65=1),1,0)</f>
        <v>0</v>
      </c>
      <c r="D65">
        <f>IF(OR(RegForms!$K65=1,RegForms!N65=1),1,0)</f>
        <v>0</v>
      </c>
      <c r="E65">
        <f>IF(OR(RegForms!$K65=1,RegForms!O65=1),1,0)</f>
        <v>0</v>
      </c>
      <c r="F65" t="b">
        <f t="shared" si="1"/>
        <v>0</v>
      </c>
      <c r="G65" s="109" t="str">
        <f>RegForms!F65</f>
        <v>noddyj@xtra.co.nz</v>
      </c>
      <c r="H65" t="str">
        <f>RegForms!G65</f>
        <v>06 3444130</v>
      </c>
      <c r="I65" t="str">
        <f>RegForms!H65</f>
        <v>027 5444130</v>
      </c>
      <c r="J65" t="str">
        <f t="shared" si="2"/>
        <v>Noel Simpson</v>
      </c>
      <c r="K65" t="str">
        <f>RegForms!C65</f>
        <v>Whanganui</v>
      </c>
      <c r="L65" t="b">
        <f t="shared" si="3"/>
        <v>0</v>
      </c>
    </row>
    <row r="66" spans="1:12" ht="30">
      <c r="A66" t="str">
        <f>RegForms!B66</f>
        <v>Marvin Hubbard</v>
      </c>
      <c r="B66">
        <f>IF(OR(RegForms!$K66=1,RegForms!L66=1),1,0)</f>
        <v>1</v>
      </c>
      <c r="C66">
        <f>IF(OR(RegForms!$K66=1,RegForms!M66=1),1,0)</f>
        <v>1</v>
      </c>
      <c r="D66">
        <f>IF(OR(RegForms!$K66=1,RegForms!N66=1),1,0)</f>
        <v>1</v>
      </c>
      <c r="E66">
        <f>IF(OR(RegForms!$K66=1,RegForms!O66=1),1,0)</f>
        <v>1</v>
      </c>
      <c r="F66" t="b">
        <f t="shared" si="1"/>
        <v>1</v>
      </c>
      <c r="G66" s="109" t="str">
        <f>RegForms!F66</f>
        <v>marvin.hubbard@gmail.com</v>
      </c>
      <c r="H66" t="str">
        <f>RegForms!G66</f>
        <v>03 4739188</v>
      </c>
      <c r="I66" t="str">
        <f>RegForms!H66</f>
        <v>020 41533855</v>
      </c>
      <c r="J66" t="str">
        <f t="shared" si="2"/>
        <v>Marvin Hubbard</v>
      </c>
      <c r="K66" t="str">
        <f>RegForms!C66</f>
        <v>Dunedin</v>
      </c>
      <c r="L66" t="b">
        <f t="shared" si="3"/>
        <v>1</v>
      </c>
    </row>
    <row r="67" spans="1:12">
      <c r="A67" t="str">
        <f>RegForms!B67</f>
        <v>Anna Dunford</v>
      </c>
      <c r="B67">
        <f>IF(OR(RegForms!$K67=1,RegForms!L67=1),1,0)</f>
        <v>1</v>
      </c>
      <c r="C67">
        <f>IF(OR(RegForms!$K67=1,RegForms!M67=1),1,0)</f>
        <v>1</v>
      </c>
      <c r="D67">
        <f>IF(OR(RegForms!$K67=1,RegForms!N67=1),1,0)</f>
        <v>1</v>
      </c>
      <c r="E67">
        <f>IF(OR(RegForms!$K67=1,RegForms!O67=1),1,0)</f>
        <v>1</v>
      </c>
      <c r="F67" t="b">
        <f t="shared" si="1"/>
        <v>1</v>
      </c>
      <c r="G67" s="109" t="str">
        <f>RegForms!F67</f>
        <v>annadinnz@gmail.com</v>
      </c>
      <c r="H67" t="str">
        <f>RegForms!G67</f>
        <v>09 4082103</v>
      </c>
      <c r="I67" t="str">
        <f>RegForms!H67</f>
        <v>021 02552057</v>
      </c>
      <c r="J67" t="str">
        <f t="shared" si="2"/>
        <v>Anna Dunford</v>
      </c>
      <c r="K67" t="str">
        <f>RegForms!C67</f>
        <v>Kaitaia</v>
      </c>
      <c r="L67" t="b">
        <f t="shared" si="3"/>
        <v>1</v>
      </c>
    </row>
    <row r="68" spans="1:12" hidden="1">
      <c r="A68" t="str">
        <f>RegForms!B68</f>
        <v>Gray Southon</v>
      </c>
      <c r="B68">
        <f>IF(OR(RegForms!$K68=1,RegForms!L68=1),1,0)</f>
        <v>0</v>
      </c>
      <c r="C68">
        <f>IF(OR(RegForms!$K68=1,RegForms!M68=1),1,0)</f>
        <v>0</v>
      </c>
      <c r="D68">
        <f>IF(OR(RegForms!$K68=1,RegForms!N68=1),1,0)</f>
        <v>0</v>
      </c>
      <c r="E68">
        <f>IF(OR(RegForms!$K68=1,RegForms!O68=1),1,0)</f>
        <v>0</v>
      </c>
      <c r="F68" t="b">
        <f t="shared" si="1"/>
        <v>0</v>
      </c>
      <c r="G68" s="109" t="str">
        <f>RegForms!F68</f>
        <v>gray@southon.net</v>
      </c>
      <c r="H68" t="str">
        <f>RegForms!G68</f>
        <v>07 5787119</v>
      </c>
      <c r="I68" t="str">
        <f>RegForms!H68</f>
        <v>021 020977</v>
      </c>
      <c r="J68" t="str">
        <f t="shared" si="2"/>
        <v>Gray Southon</v>
      </c>
      <c r="K68" t="str">
        <f>RegForms!C68</f>
        <v>Tauranga</v>
      </c>
      <c r="L68" t="b">
        <f t="shared" si="3"/>
        <v>0</v>
      </c>
    </row>
    <row r="69" spans="1:12" ht="30">
      <c r="A69" t="str">
        <f>RegForms!B69</f>
        <v>Eileen Gundesen</v>
      </c>
      <c r="B69">
        <f>IF(OR(RegForms!$K69=1,RegForms!L69=1),1,0)</f>
        <v>1</v>
      </c>
      <c r="C69">
        <f>IF(OR(RegForms!$K69=1,RegForms!M69=1),1,0)</f>
        <v>1</v>
      </c>
      <c r="D69">
        <f>IF(OR(RegForms!$K69=1,RegForms!N69=1),1,0)</f>
        <v>1</v>
      </c>
      <c r="E69">
        <f>IF(OR(RegForms!$K69=1,RegForms!O69=1),1,0)</f>
        <v>1</v>
      </c>
      <c r="F69" t="b">
        <f t="shared" si="1"/>
        <v>1</v>
      </c>
      <c r="G69" s="109" t="str">
        <f>RegForms!F69</f>
        <v>eileengundesennz@gmail.com</v>
      </c>
      <c r="H69" t="str">
        <f>RegForms!G69</f>
        <v>06 7550605</v>
      </c>
      <c r="I69" t="str">
        <f>RegForms!H69</f>
        <v>027 3510894</v>
      </c>
      <c r="J69" t="str">
        <f t="shared" si="2"/>
        <v>Eileen Gundesen</v>
      </c>
      <c r="K69" t="str">
        <f>RegForms!C69</f>
        <v>Taranaki</v>
      </c>
      <c r="L69" t="b">
        <f t="shared" si="3"/>
        <v>1</v>
      </c>
    </row>
    <row r="70" spans="1:12" hidden="1">
      <c r="A70" t="str">
        <f>RegForms!B70</f>
        <v>Ruth Gadgil</v>
      </c>
      <c r="B70">
        <f>IF(OR(RegForms!$K70=1,RegForms!L70=1),1,0)</f>
        <v>0</v>
      </c>
      <c r="C70">
        <f>IF(OR(RegForms!$K70=1,RegForms!M70=1),1,0)</f>
        <v>0</v>
      </c>
      <c r="D70">
        <f>IF(OR(RegForms!$K70=1,RegForms!N70=1),1,0)</f>
        <v>0</v>
      </c>
      <c r="E70">
        <f>IF(OR(RegForms!$K70=1,RegForms!O70=1),1,0)</f>
        <v>0</v>
      </c>
      <c r="F70" t="b">
        <f t="shared" si="1"/>
        <v>0</v>
      </c>
      <c r="G70" s="109" t="str">
        <f>RegForms!F70</f>
        <v>ruth.gadgil@xtra.co.nz</v>
      </c>
      <c r="H70" t="str">
        <f>RegForms!G70</f>
        <v>07 3481836</v>
      </c>
      <c r="I70">
        <f>RegForms!H70</f>
        <v>0</v>
      </c>
      <c r="J70" t="str">
        <f t="shared" si="2"/>
        <v>Ruth Gadgil</v>
      </c>
      <c r="K70" t="str">
        <f>RegForms!C70</f>
        <v>Tauranga</v>
      </c>
      <c r="L70" t="b">
        <f t="shared" si="3"/>
        <v>0</v>
      </c>
    </row>
    <row r="71" spans="1:12" ht="30" hidden="1">
      <c r="A71" t="str">
        <f>RegForms!B71</f>
        <v>Carril Karr</v>
      </c>
      <c r="B71">
        <f>IF(OR(RegForms!$K71=1,RegForms!L71=1),1,0)</f>
        <v>0</v>
      </c>
      <c r="C71">
        <f>IF(OR(RegForms!$K71=1,RegForms!M71=1),1,0)</f>
        <v>0</v>
      </c>
      <c r="D71">
        <f>IF(OR(RegForms!$K71=1,RegForms!N71=1),1,0)</f>
        <v>0</v>
      </c>
      <c r="E71">
        <f>IF(OR(RegForms!$K71=1,RegForms!O71=1),1,0)</f>
        <v>0</v>
      </c>
      <c r="F71" t="b">
        <f t="shared" si="1"/>
        <v>0</v>
      </c>
      <c r="G71" s="109" t="str">
        <f>RegForms!F71</f>
        <v>ckarr-hamilton@hotmail.com</v>
      </c>
      <c r="H71" t="str">
        <f>RegForms!G71</f>
        <v>07 8472842</v>
      </c>
      <c r="I71" t="str">
        <f>RegForms!H71</f>
        <v>021 1794827</v>
      </c>
      <c r="J71" t="str">
        <f t="shared" si="2"/>
        <v>Carril Karr</v>
      </c>
      <c r="K71" t="str">
        <f>RegForms!C71</f>
        <v>Hamilton</v>
      </c>
      <c r="L71" t="b">
        <f t="shared" si="3"/>
        <v>0</v>
      </c>
    </row>
    <row r="72" spans="1:12" ht="30" hidden="1">
      <c r="A72" t="str">
        <f>RegForms!B72</f>
        <v>Cathee Glennon</v>
      </c>
      <c r="B72">
        <f>IF(OR(RegForms!$K72=1,RegForms!L72=1),1,0)</f>
        <v>0</v>
      </c>
      <c r="C72">
        <f>IF(OR(RegForms!$K72=1,RegForms!M72=1),1,0)</f>
        <v>0</v>
      </c>
      <c r="D72">
        <f>IF(OR(RegForms!$K72=1,RegForms!N72=1),1,0)</f>
        <v>0</v>
      </c>
      <c r="E72">
        <f>IF(OR(RegForms!$K72=1,RegForms!O72=1),1,0)</f>
        <v>0</v>
      </c>
      <c r="F72" t="b">
        <f t="shared" si="1"/>
        <v>0</v>
      </c>
      <c r="G72" s="109" t="str">
        <f>RegForms!F72</f>
        <v>cathee.glennon@gmail.com</v>
      </c>
      <c r="H72" t="str">
        <f>RegForms!G72</f>
        <v>021 1765090</v>
      </c>
      <c r="I72">
        <f>RegForms!H72</f>
        <v>0</v>
      </c>
      <c r="J72" t="str">
        <f t="shared" si="2"/>
        <v>Cathee Glennon</v>
      </c>
      <c r="K72" t="str">
        <f>RegForms!C72</f>
        <v>Kapiti</v>
      </c>
      <c r="L72" t="b">
        <f t="shared" si="3"/>
        <v>0</v>
      </c>
    </row>
    <row r="73" spans="1:12" ht="30" hidden="1">
      <c r="A73" t="str">
        <f>RegForms!B73</f>
        <v>Roisin Whelan</v>
      </c>
      <c r="B73">
        <f>IF(OR(RegForms!$K73=1,RegForms!L73=1),1,0)</f>
        <v>0</v>
      </c>
      <c r="C73">
        <f>IF(OR(RegForms!$K73=1,RegForms!M73=1),1,0)</f>
        <v>0</v>
      </c>
      <c r="D73">
        <f>IF(OR(RegForms!$K73=1,RegForms!N73=1),1,0)</f>
        <v>0</v>
      </c>
      <c r="E73">
        <f>IF(OR(RegForms!$K73=1,RegForms!O73=1),1,0)</f>
        <v>0</v>
      </c>
      <c r="F73" t="b">
        <f t="shared" si="1"/>
        <v>0</v>
      </c>
      <c r="G73" s="109" t="str">
        <f>RegForms!F73</f>
        <v>keepitsimple4865@gmail.com</v>
      </c>
      <c r="H73">
        <f>RegForms!G73</f>
        <v>0</v>
      </c>
      <c r="I73" t="str">
        <f>RegForms!H73</f>
        <v>022 0126744</v>
      </c>
      <c r="J73" t="str">
        <f t="shared" si="2"/>
        <v>Roisin Whelan</v>
      </c>
      <c r="K73" t="str">
        <f>RegForms!C73</f>
        <v>Kapiti</v>
      </c>
      <c r="L73" t="b">
        <f t="shared" si="3"/>
        <v>0</v>
      </c>
    </row>
    <row r="74" spans="1:12" hidden="1">
      <c r="A74" t="str">
        <f>RegForms!B74</f>
        <v>Niamh Whelan-Turnbull</v>
      </c>
      <c r="B74">
        <f>IF(OR(RegForms!$K74=1,RegForms!L74=1),1,0)</f>
        <v>0</v>
      </c>
      <c r="C74">
        <f>IF(OR(RegForms!$K74=1,RegForms!M74=1),1,0)</f>
        <v>0</v>
      </c>
      <c r="D74">
        <f>IF(OR(RegForms!$K74=1,RegForms!N74=1),1,0)</f>
        <v>0</v>
      </c>
      <c r="E74">
        <f>IF(OR(RegForms!$K74=1,RegForms!O74=1),1,0)</f>
        <v>0</v>
      </c>
      <c r="F74" t="b">
        <f t="shared" si="1"/>
        <v>0</v>
      </c>
      <c r="G74" s="109" t="str">
        <f>RegForms!F74</f>
        <v>niamhw.t@gmail.com</v>
      </c>
      <c r="H74">
        <f>RegForms!G74</f>
        <v>0</v>
      </c>
      <c r="I74" t="str">
        <f>RegForms!H74</f>
        <v>022 3063207</v>
      </c>
      <c r="J74" t="str">
        <f t="shared" si="2"/>
        <v>Niamh Whelan-Turnbull</v>
      </c>
      <c r="K74" t="str">
        <f>RegForms!C74</f>
        <v>Kapiti</v>
      </c>
      <c r="L74" t="b">
        <f t="shared" si="3"/>
        <v>0</v>
      </c>
    </row>
    <row r="75" spans="1:12" hidden="1">
      <c r="A75" t="str">
        <f>RegForms!B75</f>
        <v>Tobias Brooke</v>
      </c>
      <c r="B75">
        <f>IF(OR(RegForms!$K75=1,RegForms!L75=1),1,0)</f>
        <v>0</v>
      </c>
      <c r="C75">
        <f>IF(OR(RegForms!$K75=1,RegForms!M75=1),1,0)</f>
        <v>0</v>
      </c>
      <c r="D75">
        <f>IF(OR(RegForms!$K75=1,RegForms!N75=1),1,0)</f>
        <v>0</v>
      </c>
      <c r="E75">
        <f>IF(OR(RegForms!$K75=1,RegForms!O75=1),1,0)</f>
        <v>0</v>
      </c>
      <c r="F75" t="b">
        <f t="shared" si="1"/>
        <v>0</v>
      </c>
      <c r="G75" s="109" t="str">
        <f>RegForms!F75</f>
        <v>brooke.tobias@gmail.com</v>
      </c>
      <c r="H75">
        <f>RegForms!G75</f>
        <v>0</v>
      </c>
      <c r="I75" t="str">
        <f>RegForms!H75</f>
        <v>022 6982387</v>
      </c>
      <c r="J75" t="str">
        <f t="shared" si="2"/>
        <v>Tobias Brooke</v>
      </c>
      <c r="K75">
        <f>RegForms!C75</f>
        <v>0</v>
      </c>
      <c r="L75" t="b">
        <f t="shared" si="3"/>
        <v>0</v>
      </c>
    </row>
    <row r="76" spans="1:12" ht="30" hidden="1">
      <c r="A76" t="str">
        <f>RegForms!B76</f>
        <v>Barbara Mountier</v>
      </c>
      <c r="B76">
        <f>IF(OR(RegForms!$K76=1,RegForms!L76=1),1,0)</f>
        <v>0</v>
      </c>
      <c r="C76">
        <f>IF(OR(RegForms!$K76=1,RegForms!M76=1),1,0)</f>
        <v>0</v>
      </c>
      <c r="D76">
        <f>IF(OR(RegForms!$K76=1,RegForms!N76=1),1,0)</f>
        <v>0</v>
      </c>
      <c r="E76">
        <f>IF(OR(RegForms!$K76=1,RegForms!O76=1),1,0)</f>
        <v>0</v>
      </c>
      <c r="F76" t="b">
        <f t="shared" ref="F76:F114" si="4">OR(B76:E76)</f>
        <v>0</v>
      </c>
      <c r="G76" s="109" t="str">
        <f>RegForms!F76</f>
        <v>barbaramountier@xtra.co.nz</v>
      </c>
      <c r="H76" t="str">
        <f>RegForms!G76</f>
        <v>04 2932545</v>
      </c>
      <c r="I76" t="str">
        <f>RegForms!H76</f>
        <v>021 0683862</v>
      </c>
      <c r="J76" t="str">
        <f t="shared" ref="J76:J111" si="5">A76</f>
        <v>Barbara Mountier</v>
      </c>
      <c r="K76" t="str">
        <f>RegForms!C76</f>
        <v>Kapiti</v>
      </c>
      <c r="L76" t="b">
        <f t="shared" ref="L76:L111" si="6">F76</f>
        <v>0</v>
      </c>
    </row>
    <row r="77" spans="1:12" ht="30" hidden="1">
      <c r="A77" t="str">
        <f>RegForms!B77</f>
        <v>Heather Nunns</v>
      </c>
      <c r="B77">
        <f>IF(OR(RegForms!$K77=1,RegForms!L77=1),1,0)</f>
        <v>0</v>
      </c>
      <c r="C77">
        <f>IF(OR(RegForms!$K77=1,RegForms!M77=1),1,0)</f>
        <v>0</v>
      </c>
      <c r="D77">
        <f>IF(OR(RegForms!$K77=1,RegForms!N77=1),1,0)</f>
        <v>0</v>
      </c>
      <c r="E77">
        <f>IF(OR(RegForms!$K77=1,RegForms!O77=1),1,0)</f>
        <v>0</v>
      </c>
      <c r="F77" t="b">
        <f t="shared" si="4"/>
        <v>0</v>
      </c>
      <c r="G77" s="109" t="str">
        <f>RegForms!F77</f>
        <v>heather@analyticmatters.co.nz</v>
      </c>
      <c r="H77" t="str">
        <f>RegForms!G77</f>
        <v>027 3329785</v>
      </c>
      <c r="I77">
        <f>RegForms!H77</f>
        <v>0</v>
      </c>
      <c r="J77" t="str">
        <f t="shared" si="5"/>
        <v>Heather Nunns</v>
      </c>
      <c r="K77" t="str">
        <f>RegForms!C77</f>
        <v>Kapiti</v>
      </c>
      <c r="L77" t="b">
        <f t="shared" si="6"/>
        <v>0</v>
      </c>
    </row>
    <row r="78" spans="1:12" hidden="1">
      <c r="A78" t="str">
        <f>RegForms!B78</f>
        <v>Rae Wensley</v>
      </c>
      <c r="B78">
        <f>IF(OR(RegForms!$K78=1,RegForms!L78=1),1,0)</f>
        <v>0</v>
      </c>
      <c r="C78">
        <f>IF(OR(RegForms!$K78=1,RegForms!M78=1),1,0)</f>
        <v>0</v>
      </c>
      <c r="D78">
        <f>IF(OR(RegForms!$K78=1,RegForms!N78=1),1,0)</f>
        <v>0</v>
      </c>
      <c r="E78">
        <f>IF(OR(RegForms!$K78=1,RegForms!O78=1),1,0)</f>
        <v>0</v>
      </c>
      <c r="F78" t="b">
        <f t="shared" si="4"/>
        <v>0</v>
      </c>
      <c r="G78" s="109">
        <f>RegForms!F78</f>
        <v>0</v>
      </c>
      <c r="H78" t="str">
        <f>RegForms!G78</f>
        <v>See Alistair Diary 29/4</v>
      </c>
      <c r="I78">
        <f>RegForms!H78</f>
        <v>0</v>
      </c>
      <c r="J78" t="str">
        <f t="shared" si="5"/>
        <v>Rae Wensley</v>
      </c>
      <c r="K78" t="str">
        <f>RegForms!C78</f>
        <v>North Shore</v>
      </c>
      <c r="L78" t="b">
        <f t="shared" si="6"/>
        <v>0</v>
      </c>
    </row>
    <row r="79" spans="1:12" hidden="1">
      <c r="A79" t="str">
        <f>RegForms!B79</f>
        <v>Patricia Macgregor</v>
      </c>
      <c r="B79">
        <f>IF(OR(RegForms!$K79=1,RegForms!L79=1),1,0)</f>
        <v>0</v>
      </c>
      <c r="C79">
        <f>IF(OR(RegForms!$K79=1,RegForms!M79=1),1,0)</f>
        <v>0</v>
      </c>
      <c r="D79">
        <f>IF(OR(RegForms!$K79=1,RegForms!N79=1),1,0)</f>
        <v>0</v>
      </c>
      <c r="E79">
        <f>IF(OR(RegForms!$K79=1,RegForms!O79=1),1,0)</f>
        <v>0</v>
      </c>
      <c r="F79" t="b">
        <f t="shared" si="4"/>
        <v>0</v>
      </c>
      <c r="G79" s="109" t="str">
        <f>RegForms!F79</f>
        <v>anpjmacgregor@xtra.co.nz</v>
      </c>
      <c r="H79" t="str">
        <f>RegForms!G79</f>
        <v>06 3571184</v>
      </c>
      <c r="I79">
        <f>RegForms!H79</f>
        <v>0</v>
      </c>
      <c r="J79" t="str">
        <f t="shared" si="5"/>
        <v>Patricia Macgregor</v>
      </c>
      <c r="K79" t="str">
        <f>RegForms!C79</f>
        <v>Palmerston North</v>
      </c>
      <c r="L79" t="b">
        <f t="shared" si="6"/>
        <v>0</v>
      </c>
    </row>
    <row r="80" spans="1:12" hidden="1">
      <c r="A80" t="str">
        <f>RegForms!B80</f>
        <v>Robin Watts</v>
      </c>
      <c r="B80">
        <f>IF(OR(RegForms!$K80=1,RegForms!L80=1),1,0)</f>
        <v>0</v>
      </c>
      <c r="C80">
        <f>IF(OR(RegForms!$K80=1,RegForms!M80=1),1,0)</f>
        <v>0</v>
      </c>
      <c r="D80">
        <f>IF(OR(RegForms!$K80=1,RegForms!N80=1),1,0)</f>
        <v>0</v>
      </c>
      <c r="E80">
        <f>IF(OR(RegForms!$K80=1,RegForms!O80=1),1,0)</f>
        <v>0</v>
      </c>
      <c r="F80" t="b">
        <f t="shared" si="4"/>
        <v>0</v>
      </c>
      <c r="G80" s="109" t="str">
        <f>RegForms!F80</f>
        <v>robin@stoverwatts.com</v>
      </c>
      <c r="H80" t="str">
        <f>RegForms!G80</f>
        <v>09 3788008</v>
      </c>
      <c r="I80" t="str">
        <f>RegForms!H80</f>
        <v>021 2886478</v>
      </c>
      <c r="J80" t="str">
        <f t="shared" si="5"/>
        <v>Robin Watts</v>
      </c>
      <c r="K80" t="str">
        <f>RegForms!C80</f>
        <v>Mt Eden</v>
      </c>
      <c r="L80" t="b">
        <f t="shared" si="6"/>
        <v>0</v>
      </c>
    </row>
    <row r="81" spans="1:12" hidden="1">
      <c r="A81" t="str">
        <f>RegForms!B81</f>
        <v>Sue Stover</v>
      </c>
      <c r="B81">
        <f>IF(OR(RegForms!$K81=1,RegForms!L81=1),1,0)</f>
        <v>0</v>
      </c>
      <c r="C81">
        <f>IF(OR(RegForms!$K81=1,RegForms!M81=1),1,0)</f>
        <v>0</v>
      </c>
      <c r="D81">
        <f>IF(OR(RegForms!$K81=1,RegForms!N81=1),1,0)</f>
        <v>0</v>
      </c>
      <c r="E81">
        <f>IF(OR(RegForms!$K81=1,RegForms!O81=1),1,0)</f>
        <v>0</v>
      </c>
      <c r="F81" t="b">
        <f t="shared" si="4"/>
        <v>0</v>
      </c>
      <c r="G81" s="109" t="str">
        <f>RegForms!F81</f>
        <v>robin@stoverwatts.com</v>
      </c>
      <c r="H81" t="str">
        <f>RegForms!G81</f>
        <v>09 3788008</v>
      </c>
      <c r="I81" t="str">
        <f>RegForms!H81</f>
        <v>021 02680278</v>
      </c>
      <c r="J81" t="str">
        <f t="shared" si="5"/>
        <v>Sue Stover</v>
      </c>
      <c r="K81" t="str">
        <f>RegForms!C81</f>
        <v>Mt Eden</v>
      </c>
      <c r="L81" t="b">
        <f t="shared" si="6"/>
        <v>0</v>
      </c>
    </row>
    <row r="82" spans="1:12" hidden="1">
      <c r="A82" t="str">
        <f>RegForms!B82</f>
        <v>John Michaelis</v>
      </c>
      <c r="B82">
        <f>IF(OR(RegForms!$K82=1,RegForms!L82=1),1,0)</f>
        <v>0</v>
      </c>
      <c r="C82">
        <f>IF(OR(RegForms!$K82=1,RegForms!M82=1),1,0)</f>
        <v>0</v>
      </c>
      <c r="D82">
        <f>IF(OR(RegForms!$K82=1,RegForms!N82=1),1,0)</f>
        <v>0</v>
      </c>
      <c r="E82">
        <f>IF(OR(RegForms!$K82=1,RegForms!O82=1),1,0)</f>
        <v>0</v>
      </c>
      <c r="F82" t="b">
        <f t="shared" si="4"/>
        <v>0</v>
      </c>
      <c r="G82" s="109" t="str">
        <f>RegForms!F82</f>
        <v>John@Michaelis.net</v>
      </c>
      <c r="H82">
        <f>RegForms!G82</f>
        <v>0</v>
      </c>
      <c r="I82" t="str">
        <f>RegForms!H82</f>
        <v>027 3617023</v>
      </c>
      <c r="J82" t="str">
        <f t="shared" si="5"/>
        <v>John Michaelis</v>
      </c>
      <c r="K82" t="str">
        <f>RegForms!C82</f>
        <v>Nelson</v>
      </c>
      <c r="L82" t="b">
        <f t="shared" si="6"/>
        <v>0</v>
      </c>
    </row>
    <row r="83" spans="1:12" hidden="1">
      <c r="A83" t="str">
        <f>RegForms!B83</f>
        <v>Meghan Stewart-Ward</v>
      </c>
      <c r="B83">
        <f>IF(OR(RegForms!$K83=1,RegForms!L83=1),1,0)</f>
        <v>0</v>
      </c>
      <c r="C83">
        <f>IF(OR(RegForms!$K83=1,RegForms!M83=1),1,0)</f>
        <v>0</v>
      </c>
      <c r="D83">
        <f>IF(OR(RegForms!$K83=1,RegForms!N83=1),1,0)</f>
        <v>0</v>
      </c>
      <c r="E83">
        <f>IF(OR(RegForms!$K83=1,RegForms!O83=1),1,0)</f>
        <v>0</v>
      </c>
      <c r="F83" t="b">
        <f t="shared" si="4"/>
        <v>0</v>
      </c>
      <c r="G83" s="109" t="str">
        <f>RegForms!F83</f>
        <v>m.stewartward@gmail.com</v>
      </c>
      <c r="H83">
        <f>RegForms!G83</f>
        <v>0</v>
      </c>
      <c r="I83" t="str">
        <f>RegForms!H83</f>
        <v>0222 1238804</v>
      </c>
      <c r="J83" t="str">
        <f t="shared" si="5"/>
        <v>Meghan Stewart-Ward</v>
      </c>
      <c r="K83" t="str">
        <f>RegForms!C83</f>
        <v>Dunedin</v>
      </c>
      <c r="L83" t="b">
        <f t="shared" si="6"/>
        <v>0</v>
      </c>
    </row>
    <row r="84" spans="1:12" hidden="1">
      <c r="A84" t="str">
        <f>RegForms!B84</f>
        <v>Liz Remmerswaal</v>
      </c>
      <c r="B84">
        <f>IF(OR(RegForms!$K84=1,RegForms!L84=1),1,0)</f>
        <v>0</v>
      </c>
      <c r="C84">
        <f>IF(OR(RegForms!$K84=1,RegForms!M84=1),1,0)</f>
        <v>0</v>
      </c>
      <c r="D84">
        <f>IF(OR(RegForms!$K84=1,RegForms!N84=1),1,0)</f>
        <v>0</v>
      </c>
      <c r="E84">
        <f>IF(OR(RegForms!$K84=1,RegForms!O84=1),1,0)</f>
        <v>0</v>
      </c>
      <c r="F84" t="b">
        <f t="shared" si="4"/>
        <v>0</v>
      </c>
      <c r="G84" s="109" t="str">
        <f>RegForms!F84</f>
        <v>lizrem@gmail.com</v>
      </c>
      <c r="H84" t="str">
        <f>RegForms!G84</f>
        <v>027 3331055</v>
      </c>
      <c r="I84">
        <f>RegForms!H84</f>
        <v>0</v>
      </c>
      <c r="J84" t="str">
        <f t="shared" si="5"/>
        <v>Liz Remmerswaal</v>
      </c>
      <c r="K84" t="str">
        <f>RegForms!C84</f>
        <v>Hawkes Bay</v>
      </c>
      <c r="L84" t="b">
        <f t="shared" si="6"/>
        <v>0</v>
      </c>
    </row>
    <row r="85" spans="1:12" hidden="1">
      <c r="A85" t="str">
        <f>RegForms!B85</f>
        <v>Hilda Daw</v>
      </c>
      <c r="B85">
        <f>IF(OR(RegForms!$K85=1,RegForms!L85=1),1,0)</f>
        <v>0</v>
      </c>
      <c r="C85">
        <f>IF(OR(RegForms!$K85=1,RegForms!M85=1),1,0)</f>
        <v>0</v>
      </c>
      <c r="D85">
        <f>IF(OR(RegForms!$K85=1,RegForms!N85=1),1,0)</f>
        <v>0</v>
      </c>
      <c r="E85">
        <f>IF(OR(RegForms!$K85=1,RegForms!O85=1),1,0)</f>
        <v>0</v>
      </c>
      <c r="F85" t="b">
        <f t="shared" si="4"/>
        <v>0</v>
      </c>
      <c r="G85" s="109" t="str">
        <f>RegForms!F85</f>
        <v>hildadaw@icloud.com</v>
      </c>
      <c r="H85">
        <f>RegForms!G85</f>
        <v>0</v>
      </c>
      <c r="I85" t="str">
        <f>RegForms!H85</f>
        <v>021 0429296</v>
      </c>
      <c r="J85" t="str">
        <f t="shared" si="5"/>
        <v>Hilda Daw</v>
      </c>
      <c r="K85" t="str">
        <f>RegForms!C85</f>
        <v>Kapiti</v>
      </c>
      <c r="L85" t="b">
        <f t="shared" si="6"/>
        <v>0</v>
      </c>
    </row>
    <row r="86" spans="1:12" hidden="1">
      <c r="A86" t="str">
        <f>RegForms!B86</f>
        <v>Josie Mir</v>
      </c>
      <c r="B86">
        <f>IF(OR(RegForms!$K86=1,RegForms!L86=1),1,0)</f>
        <v>0</v>
      </c>
      <c r="C86">
        <f>IF(OR(RegForms!$K86=1,RegForms!M86=1),1,0)</f>
        <v>0</v>
      </c>
      <c r="D86">
        <f>IF(OR(RegForms!$K86=1,RegForms!N86=1),1,0)</f>
        <v>0</v>
      </c>
      <c r="E86">
        <f>IF(OR(RegForms!$K86=1,RegForms!O86=1),1,0)</f>
        <v>0</v>
      </c>
      <c r="F86" t="b">
        <f t="shared" si="4"/>
        <v>0</v>
      </c>
      <c r="G86" s="109" t="str">
        <f>RegForms!F86</f>
        <v>josefmir@gmail.com</v>
      </c>
      <c r="H86" t="str">
        <f>RegForms!G86</f>
        <v>07 3237955</v>
      </c>
      <c r="I86">
        <f>RegForms!H86</f>
        <v>0</v>
      </c>
      <c r="J86" t="str">
        <f t="shared" si="5"/>
        <v>Josie Mir</v>
      </c>
      <c r="K86" t="str">
        <f>RegForms!C86</f>
        <v>Whakatane</v>
      </c>
      <c r="L86" t="b">
        <f t="shared" si="6"/>
        <v>0</v>
      </c>
    </row>
    <row r="87" spans="1:12" ht="30">
      <c r="A87" t="str">
        <f>RegForms!B87</f>
        <v>Margaret Blakely</v>
      </c>
      <c r="B87">
        <f>IF(OR(RegForms!$K87=1,RegForms!L87=1),1,0)</f>
        <v>1</v>
      </c>
      <c r="C87">
        <f>IF(OR(RegForms!$K87=1,RegForms!M87=1),1,0)</f>
        <v>0</v>
      </c>
      <c r="D87">
        <f>IF(OR(RegForms!$K87=1,RegForms!N87=1),1,0)</f>
        <v>0</v>
      </c>
      <c r="E87">
        <f>IF(OR(RegForms!$K87=1,RegForms!O87=1),1,0)</f>
        <v>0</v>
      </c>
      <c r="F87" t="b">
        <f t="shared" si="4"/>
        <v>1</v>
      </c>
      <c r="G87" s="109" t="str">
        <f>RegForms!F87</f>
        <v>margaret.blakely@gmail.com</v>
      </c>
      <c r="H87" t="str">
        <f>RegForms!G87</f>
        <v>09 8469633</v>
      </c>
      <c r="I87" t="str">
        <f>RegForms!H87</f>
        <v>021 0422484</v>
      </c>
      <c r="J87" t="str">
        <f t="shared" si="5"/>
        <v>Margaret Blakely</v>
      </c>
      <c r="K87" t="str">
        <f>RegForms!C87</f>
        <v>Mt Eden</v>
      </c>
      <c r="L87" t="b">
        <f t="shared" si="6"/>
        <v>1</v>
      </c>
    </row>
    <row r="88" spans="1:12">
      <c r="A88" t="str">
        <f>RegForms!B88</f>
        <v>Ian Stephens</v>
      </c>
      <c r="B88">
        <f>IF(OR(RegForms!$K88=1,RegForms!L88=1),1,0)</f>
        <v>1</v>
      </c>
      <c r="C88">
        <f>IF(OR(RegForms!$K88=1,RegForms!M88=1),1,0)</f>
        <v>0</v>
      </c>
      <c r="D88">
        <f>IF(OR(RegForms!$K88=1,RegForms!N88=1),1,0)</f>
        <v>0</v>
      </c>
      <c r="E88">
        <f>IF(OR(RegForms!$K88=1,RegForms!O88=1),1,0)</f>
        <v>0</v>
      </c>
      <c r="F88" t="b">
        <f t="shared" si="4"/>
        <v>1</v>
      </c>
      <c r="G88" s="109" t="str">
        <f>RegForms!F88</f>
        <v>ian.viv@kinect.co.nz</v>
      </c>
      <c r="H88" t="str">
        <f>RegForms!G88</f>
        <v>07 5782056</v>
      </c>
      <c r="I88" t="str">
        <f>RegForms!H88</f>
        <v>027 4581322</v>
      </c>
      <c r="J88" t="str">
        <f t="shared" si="5"/>
        <v>Ian Stephens</v>
      </c>
      <c r="K88" t="str">
        <f>RegForms!C88</f>
        <v>Tauranga</v>
      </c>
      <c r="L88" t="b">
        <f t="shared" si="6"/>
        <v>1</v>
      </c>
    </row>
    <row r="89" spans="1:12" hidden="1">
      <c r="A89" t="str">
        <f>RegForms!B89</f>
        <v>Allan Harvey</v>
      </c>
      <c r="B89">
        <f>IF(OR(RegForms!$K89=1,RegForms!L89=1),1,0)</f>
        <v>0</v>
      </c>
      <c r="C89">
        <f>IF(OR(RegForms!$K89=1,RegForms!M89=1),1,0)</f>
        <v>0</v>
      </c>
      <c r="D89">
        <f>IF(OR(RegForms!$K89=1,RegForms!N89=1),1,0)</f>
        <v>0</v>
      </c>
      <c r="E89">
        <f>IF(OR(RegForms!$K89=1,RegForms!O89=1),1,0)</f>
        <v>0</v>
      </c>
      <c r="F89" t="b">
        <f t="shared" si="4"/>
        <v>0</v>
      </c>
      <c r="G89" s="109" t="str">
        <f>RegForms!F89</f>
        <v>allan.harvey@xtra.co.nz</v>
      </c>
      <c r="H89" t="str">
        <f>RegForms!G89</f>
        <v>04 2991877</v>
      </c>
      <c r="I89" t="str">
        <f>RegForms!H89</f>
        <v>027 2420112</v>
      </c>
      <c r="J89" t="str">
        <f t="shared" si="5"/>
        <v>Allan Harvey</v>
      </c>
      <c r="K89" t="str">
        <f>RegForms!C89</f>
        <v>Kapiti</v>
      </c>
      <c r="L89" t="b">
        <f t="shared" si="6"/>
        <v>0</v>
      </c>
    </row>
    <row r="90" spans="1:12" ht="30" hidden="1">
      <c r="A90" t="str">
        <f>RegForms!B90</f>
        <v>Saskia Schuitemaker</v>
      </c>
      <c r="B90">
        <f>IF(OR(RegForms!$K90=1,RegForms!L90=1),1,0)</f>
        <v>0</v>
      </c>
      <c r="C90">
        <f>IF(OR(RegForms!$K90=1,RegForms!M90=1),1,0)</f>
        <v>0</v>
      </c>
      <c r="D90">
        <f>IF(OR(RegForms!$K90=1,RegForms!N90=1),1,0)</f>
        <v>0</v>
      </c>
      <c r="E90">
        <f>IF(OR(RegForms!$K90=1,RegForms!O90=1),1,0)</f>
        <v>0</v>
      </c>
      <c r="F90" t="b">
        <f t="shared" si="4"/>
        <v>0</v>
      </c>
      <c r="G90" s="109" t="str">
        <f>RegForms!F90</f>
        <v>Saskia.Schuitemaker@waikatodhb.health.nz</v>
      </c>
      <c r="H90">
        <f>RegForms!G90</f>
        <v>0</v>
      </c>
      <c r="I90" t="str">
        <f>RegForms!H90</f>
        <v>022 3202900</v>
      </c>
      <c r="J90" t="str">
        <f t="shared" si="5"/>
        <v>Saskia Schuitemaker</v>
      </c>
      <c r="K90" t="str">
        <f>RegForms!C90</f>
        <v>Hamilton</v>
      </c>
      <c r="L90" t="b">
        <f t="shared" si="6"/>
        <v>0</v>
      </c>
    </row>
    <row r="91" spans="1:12" hidden="1">
      <c r="A91" t="str">
        <f>RegForms!B91</f>
        <v>Andrew Weatherley</v>
      </c>
      <c r="B91">
        <f>IF(OR(RegForms!$K91=1,RegForms!L91=1),1,0)</f>
        <v>0</v>
      </c>
      <c r="C91">
        <f>IF(OR(RegForms!$K91=1,RegForms!M91=1),1,0)</f>
        <v>0</v>
      </c>
      <c r="D91">
        <f>IF(OR(RegForms!$K91=1,RegForms!N91=1),1,0)</f>
        <v>0</v>
      </c>
      <c r="E91">
        <f>IF(OR(RegForms!$K91=1,RegForms!O91=1),1,0)</f>
        <v>0</v>
      </c>
      <c r="F91" t="b">
        <f t="shared" si="4"/>
        <v>0</v>
      </c>
      <c r="G91" s="109" t="str">
        <f>RegForms!F91</f>
        <v>weatherleyar@gmail.com</v>
      </c>
      <c r="H91" t="str">
        <f>RegForms!G91</f>
        <v>07 5710806</v>
      </c>
      <c r="I91" t="str">
        <f>RegForms!H91</f>
        <v>021 08768788</v>
      </c>
      <c r="J91" t="str">
        <f t="shared" si="5"/>
        <v>Andrew Weatherley</v>
      </c>
      <c r="K91" t="str">
        <f>RegForms!C91</f>
        <v>Tauranga?</v>
      </c>
      <c r="L91" t="b">
        <f t="shared" si="6"/>
        <v>0</v>
      </c>
    </row>
    <row r="92" spans="1:12" hidden="1">
      <c r="A92" t="str">
        <f>RegForms!B92</f>
        <v>Tony Taylor</v>
      </c>
      <c r="B92">
        <f>IF(OR(RegForms!$K92=1,RegForms!L92=1),1,0)</f>
        <v>0</v>
      </c>
      <c r="C92">
        <f>IF(OR(RegForms!$K92=1,RegForms!M92=1),1,0)</f>
        <v>0</v>
      </c>
      <c r="D92">
        <f>IF(OR(RegForms!$K92=1,RegForms!N92=1),1,0)</f>
        <v>0</v>
      </c>
      <c r="E92">
        <f>IF(OR(RegForms!$K92=1,RegForms!O92=1),1,0)</f>
        <v>0</v>
      </c>
      <c r="F92" t="b">
        <f t="shared" si="4"/>
        <v>0</v>
      </c>
      <c r="G92" s="109" t="str">
        <f>RegForms!F92</f>
        <v>tony.taylor902@gmail.com</v>
      </c>
      <c r="H92" t="str">
        <f>RegForms!G92</f>
        <v>04 2927570</v>
      </c>
      <c r="I92">
        <f>RegForms!H92</f>
        <v>0</v>
      </c>
      <c r="J92" t="str">
        <f t="shared" si="5"/>
        <v>Tony Taylor</v>
      </c>
      <c r="K92" t="str">
        <f>RegForms!C92</f>
        <v>Kapiti</v>
      </c>
      <c r="L92" t="b">
        <f t="shared" si="6"/>
        <v>0</v>
      </c>
    </row>
    <row r="93" spans="1:12" hidden="1">
      <c r="A93" t="str">
        <f>RegForms!B93</f>
        <v>Alison Downer</v>
      </c>
      <c r="B93">
        <f>IF(OR(RegForms!$K93=1,RegForms!L93=1),1,0)</f>
        <v>0</v>
      </c>
      <c r="C93">
        <f>IF(OR(RegForms!$K93=1,RegForms!M93=1),1,0)</f>
        <v>0</v>
      </c>
      <c r="D93">
        <f>IF(OR(RegForms!$K93=1,RegForms!N93=1),1,0)</f>
        <v>0</v>
      </c>
      <c r="E93">
        <f>IF(OR(RegForms!$K93=1,RegForms!O93=1),1,0)</f>
        <v>0</v>
      </c>
      <c r="F93" t="b">
        <f t="shared" si="4"/>
        <v>0</v>
      </c>
      <c r="G93" s="109" t="str">
        <f>RegForms!F93</f>
        <v>tony.taylor902@gmail.com</v>
      </c>
      <c r="H93" t="str">
        <f>RegForms!G93</f>
        <v>04 2927570</v>
      </c>
      <c r="I93">
        <f>RegForms!H93</f>
        <v>0</v>
      </c>
      <c r="J93" t="str">
        <f t="shared" si="5"/>
        <v>Alison Downer</v>
      </c>
      <c r="K93" t="str">
        <f>RegForms!C93</f>
        <v>Kapiti</v>
      </c>
      <c r="L93" t="b">
        <f t="shared" si="6"/>
        <v>0</v>
      </c>
    </row>
    <row r="94" spans="1:12" ht="30">
      <c r="A94" t="str">
        <f>RegForms!B94</f>
        <v>Allison Kirkegaard</v>
      </c>
      <c r="B94">
        <f>IF(OR(RegForms!$K94=1,RegForms!L94=1),1,0)</f>
        <v>1</v>
      </c>
      <c r="C94">
        <f>IF(OR(RegForms!$K94=1,RegForms!M94=1),1,0)</f>
        <v>1</v>
      </c>
      <c r="D94">
        <f>IF(OR(RegForms!$K94=1,RegForms!N94=1),1,0)</f>
        <v>1</v>
      </c>
      <c r="E94">
        <f>IF(OR(RegForms!$K94=1,RegForms!O94=1),1,0)</f>
        <v>1</v>
      </c>
      <c r="F94" t="b">
        <f t="shared" si="4"/>
        <v>1</v>
      </c>
      <c r="G94" s="109" t="str">
        <f>RegForms!F94</f>
        <v>amkd2015@MyMail.pomona.edu</v>
      </c>
      <c r="H94">
        <f>RegForms!G94</f>
        <v>16304841698</v>
      </c>
      <c r="I94">
        <f>RegForms!H94</f>
        <v>0</v>
      </c>
      <c r="J94" t="str">
        <f t="shared" si="5"/>
        <v>Allison Kirkegaard</v>
      </c>
      <c r="K94" t="str">
        <f>RegForms!C94</f>
        <v>Pacific YM</v>
      </c>
      <c r="L94" t="b">
        <f t="shared" si="6"/>
        <v>1</v>
      </c>
    </row>
    <row r="95" spans="1:12" hidden="1">
      <c r="A95" t="str">
        <f>RegForms!B95</f>
        <v>Brylin Highton</v>
      </c>
      <c r="B95">
        <f>IF(OR(RegForms!$K95=1,RegForms!L95=1),1,0)</f>
        <v>0</v>
      </c>
      <c r="C95">
        <f>IF(OR(RegForms!$K95=1,RegForms!M95=1),1,0)</f>
        <v>0</v>
      </c>
      <c r="D95">
        <f>IF(OR(RegForms!$K95=1,RegForms!N95=1),1,0)</f>
        <v>0</v>
      </c>
      <c r="E95">
        <f>IF(OR(RegForms!$K95=1,RegForms!O95=1),1,0)</f>
        <v>0</v>
      </c>
      <c r="F95" t="b">
        <f t="shared" si="4"/>
        <v>0</v>
      </c>
      <c r="G95" s="109" t="str">
        <f>RegForms!F95</f>
        <v>brylin.highton@gmail.com</v>
      </c>
      <c r="H95" t="str">
        <f>RegForms!G95</f>
        <v>03 4675599</v>
      </c>
      <c r="I95" t="str">
        <f>RegForms!H95</f>
        <v>021 0562947</v>
      </c>
      <c r="J95" t="str">
        <f t="shared" si="5"/>
        <v>Brylin Highton</v>
      </c>
      <c r="K95" t="str">
        <f>RegForms!C95</f>
        <v>Dunedin</v>
      </c>
      <c r="L95" t="b">
        <f t="shared" si="6"/>
        <v>0</v>
      </c>
    </row>
    <row r="96" spans="1:12" hidden="1">
      <c r="A96" t="str">
        <f>RegForms!B96</f>
        <v>John Highton</v>
      </c>
      <c r="B96">
        <f>IF(OR(RegForms!$K96=1,RegForms!L96=1),1,0)</f>
        <v>0</v>
      </c>
      <c r="C96">
        <f>IF(OR(RegForms!$K96=1,RegForms!M96=1),1,0)</f>
        <v>0</v>
      </c>
      <c r="D96">
        <f>IF(OR(RegForms!$K96=1,RegForms!N96=1),1,0)</f>
        <v>0</v>
      </c>
      <c r="E96">
        <f>IF(OR(RegForms!$K96=1,RegForms!O96=1),1,0)</f>
        <v>0</v>
      </c>
      <c r="F96" t="b">
        <f t="shared" si="4"/>
        <v>0</v>
      </c>
      <c r="G96" s="109" t="str">
        <f>RegForms!F96</f>
        <v>brylin.highton@gmail.com</v>
      </c>
      <c r="H96" t="str">
        <f>RegForms!G96</f>
        <v>03 4675599</v>
      </c>
      <c r="I96" t="str">
        <f>RegForms!H96</f>
        <v>027 4343877</v>
      </c>
      <c r="J96" t="str">
        <f t="shared" si="5"/>
        <v>John Highton</v>
      </c>
      <c r="K96" t="str">
        <f>RegForms!C96</f>
        <v>Dunedin</v>
      </c>
      <c r="L96" t="b">
        <f t="shared" si="6"/>
        <v>0</v>
      </c>
    </row>
    <row r="97" spans="1:12">
      <c r="A97" t="str">
        <f>RegForms!B97</f>
        <v>Simonne Wood</v>
      </c>
      <c r="B97">
        <f>IF(OR(RegForms!$K97=1,RegForms!L97=1),1,0)</f>
        <v>1</v>
      </c>
      <c r="C97">
        <f>IF(OR(RegForms!$K97=1,RegForms!M97=1),1,0)</f>
        <v>0</v>
      </c>
      <c r="D97">
        <f>IF(OR(RegForms!$K97=1,RegForms!N97=1),1,0)</f>
        <v>0</v>
      </c>
      <c r="E97">
        <f>IF(OR(RegForms!$K97=1,RegForms!O97=1),1,0)</f>
        <v>0</v>
      </c>
      <c r="F97" t="b">
        <f t="shared" si="4"/>
        <v>1</v>
      </c>
      <c r="G97" s="109" t="str">
        <f>RegForms!F97</f>
        <v>simsam45@gmail.com</v>
      </c>
      <c r="H97" t="str">
        <f>RegForms!G97</f>
        <v>03 9078068</v>
      </c>
      <c r="I97" t="str">
        <f>RegForms!H97</f>
        <v>027 9078068</v>
      </c>
      <c r="J97" t="str">
        <f t="shared" si="5"/>
        <v>Simonne Wood</v>
      </c>
      <c r="K97" t="str">
        <f>RegForms!C97</f>
        <v>Dunedin</v>
      </c>
      <c r="L97" t="b">
        <f t="shared" si="6"/>
        <v>1</v>
      </c>
    </row>
    <row r="98" spans="1:12" hidden="1">
      <c r="A98">
        <f>RegForms!B98</f>
        <v>0</v>
      </c>
      <c r="B98">
        <f>IF(OR(RegForms!$K98=1,RegForms!L98=1),1,0)</f>
        <v>0</v>
      </c>
      <c r="C98">
        <f>IF(OR(RegForms!$K98=1,RegForms!M98=1),1,0)</f>
        <v>0</v>
      </c>
      <c r="D98">
        <f>IF(OR(RegForms!$K98=1,RegForms!N98=1),1,0)</f>
        <v>0</v>
      </c>
      <c r="E98">
        <f>IF(OR(RegForms!$K98=1,RegForms!O98=1),1,0)</f>
        <v>0</v>
      </c>
      <c r="F98" t="b">
        <f t="shared" si="4"/>
        <v>0</v>
      </c>
      <c r="G98" s="109">
        <f>RegForms!F98</f>
        <v>0</v>
      </c>
      <c r="H98">
        <f>RegForms!G98</f>
        <v>0</v>
      </c>
      <c r="I98">
        <f>RegForms!H98</f>
        <v>0</v>
      </c>
      <c r="J98">
        <f t="shared" si="5"/>
        <v>0</v>
      </c>
      <c r="K98">
        <f>RegForms!C98</f>
        <v>0</v>
      </c>
      <c r="L98" t="b">
        <f t="shared" si="6"/>
        <v>0</v>
      </c>
    </row>
    <row r="99" spans="1:12" hidden="1">
      <c r="A99" t="str">
        <f>RegForms!B99</f>
        <v>Anjum Rahman</v>
      </c>
      <c r="B99">
        <f>IF(OR(RegForms!$K99=1,RegForms!L99=1),1,0)</f>
        <v>0</v>
      </c>
      <c r="C99">
        <f>IF(OR(RegForms!$K99=1,RegForms!M99=1),1,0)</f>
        <v>0</v>
      </c>
      <c r="D99">
        <f>IF(OR(RegForms!$K99=1,RegForms!N99=1),1,0)</f>
        <v>0</v>
      </c>
      <c r="E99">
        <f>IF(OR(RegForms!$K99=1,RegForms!O99=1),1,0)</f>
        <v>0</v>
      </c>
      <c r="F99" t="b">
        <f t="shared" si="4"/>
        <v>0</v>
      </c>
      <c r="G99" s="109">
        <f>RegForms!F99</f>
        <v>0</v>
      </c>
      <c r="H99">
        <f>RegForms!G99</f>
        <v>0</v>
      </c>
      <c r="I99">
        <f>RegForms!H99</f>
        <v>0</v>
      </c>
      <c r="J99" t="str">
        <f t="shared" si="5"/>
        <v>Anjum Rahman</v>
      </c>
      <c r="K99">
        <f>RegForms!C99</f>
        <v>0</v>
      </c>
      <c r="L99" t="b">
        <f t="shared" si="6"/>
        <v>0</v>
      </c>
    </row>
    <row r="100" spans="1:12" hidden="1">
      <c r="A100" t="str">
        <f>RegForms!B100</f>
        <v>Jonathan Fletcher</v>
      </c>
      <c r="B100">
        <f>IF(OR(RegForms!$K100=1,RegForms!L100=1),1,0)</f>
        <v>0</v>
      </c>
      <c r="C100">
        <f>IF(OR(RegForms!$K100=1,RegForms!M100=1),1,0)</f>
        <v>0</v>
      </c>
      <c r="D100">
        <f>IF(OR(RegForms!$K100=1,RegForms!N100=1),1,0)</f>
        <v>0</v>
      </c>
      <c r="E100">
        <f>IF(OR(RegForms!$K100=1,RegForms!O100=1),1,0)</f>
        <v>0</v>
      </c>
      <c r="F100" t="b">
        <f t="shared" si="4"/>
        <v>0</v>
      </c>
      <c r="G100" s="109" t="str">
        <f>RegForms!F100</f>
        <v>jontyfl1@gmail.com</v>
      </c>
      <c r="H100">
        <f>RegForms!G100</f>
        <v>0</v>
      </c>
      <c r="I100" t="str">
        <f>RegForms!H100</f>
        <v>027 7831018</v>
      </c>
      <c r="J100" t="str">
        <f t="shared" si="5"/>
        <v>Jonathan Fletcher</v>
      </c>
      <c r="K100" t="str">
        <f>RegForms!C100</f>
        <v>Wellington</v>
      </c>
      <c r="L100" t="b">
        <f t="shared" si="6"/>
        <v>0</v>
      </c>
    </row>
    <row r="101" spans="1:12" hidden="1">
      <c r="A101" t="str">
        <f>RegForms!B101</f>
        <v>Philippa Fletcher</v>
      </c>
      <c r="B101">
        <f>IF(OR(RegForms!$K101=1,RegForms!L101=1),1,0)</f>
        <v>0</v>
      </c>
      <c r="C101">
        <f>IF(OR(RegForms!$K101=1,RegForms!M101=1),1,0)</f>
        <v>0</v>
      </c>
      <c r="D101">
        <f>IF(OR(RegForms!$K101=1,RegForms!N101=1),1,0)</f>
        <v>0</v>
      </c>
      <c r="E101">
        <f>IF(OR(RegForms!$K101=1,RegForms!O101=1),1,0)</f>
        <v>0</v>
      </c>
      <c r="F101" t="b">
        <f t="shared" si="4"/>
        <v>0</v>
      </c>
      <c r="G101" s="109" t="str">
        <f>RegForms!F101</f>
        <v>jontyfl1@gmail.com</v>
      </c>
      <c r="H101">
        <f>RegForms!G101</f>
        <v>0</v>
      </c>
      <c r="I101" t="str">
        <f>RegForms!H101</f>
        <v>027 6119561</v>
      </c>
      <c r="J101" t="str">
        <f t="shared" si="5"/>
        <v>Philippa Fletcher</v>
      </c>
      <c r="K101" t="str">
        <f>RegForms!C101</f>
        <v>Wellington</v>
      </c>
      <c r="L101" t="b">
        <f t="shared" si="6"/>
        <v>0</v>
      </c>
    </row>
    <row r="102" spans="1:12" ht="30" hidden="1">
      <c r="A102" t="str">
        <f>RegForms!B102</f>
        <v>Marion Leighton</v>
      </c>
      <c r="B102">
        <f>IF(OR(RegForms!$K102=1,RegForms!L102=1),1,0)</f>
        <v>0</v>
      </c>
      <c r="C102">
        <f>IF(OR(RegForms!$K102=1,RegForms!M102=1),1,0)</f>
        <v>0</v>
      </c>
      <c r="D102">
        <f>IF(OR(RegForms!$K102=1,RegForms!N102=1),1,0)</f>
        <v>0</v>
      </c>
      <c r="E102">
        <f>IF(OR(RegForms!$K102=1,RegForms!O102=1),1,0)</f>
        <v>0</v>
      </c>
      <c r="F102" t="b">
        <f t="shared" si="4"/>
        <v>0</v>
      </c>
      <c r="G102" s="109" t="str">
        <f>RegForms!F102</f>
        <v>quentinmarion@hotmail.com</v>
      </c>
      <c r="H102">
        <f>RegForms!G102</f>
        <v>0</v>
      </c>
      <c r="I102" t="str">
        <f>RegForms!H102</f>
        <v>022 6793601</v>
      </c>
      <c r="J102" t="str">
        <f t="shared" si="5"/>
        <v>Marion Leighton</v>
      </c>
      <c r="K102" t="str">
        <f>RegForms!C102</f>
        <v>Wellington</v>
      </c>
      <c r="L102" t="b">
        <f t="shared" si="6"/>
        <v>0</v>
      </c>
    </row>
    <row r="103" spans="1:12" hidden="1">
      <c r="A103" t="str">
        <f>RegForms!B103</f>
        <v>Gary Phillips</v>
      </c>
      <c r="B103">
        <f>IF(OR(RegForms!$K103=1,RegForms!L103=1),1,0)</f>
        <v>0</v>
      </c>
      <c r="C103">
        <f>IF(OR(RegForms!$K103=1,RegForms!M103=1),1,0)</f>
        <v>0</v>
      </c>
      <c r="D103">
        <f>IF(OR(RegForms!$K103=1,RegForms!N103=1),1,0)</f>
        <v>0</v>
      </c>
      <c r="E103">
        <f>IF(OR(RegForms!$K103=1,RegForms!O103=1),1,0)</f>
        <v>0</v>
      </c>
      <c r="F103" t="b">
        <f t="shared" si="4"/>
        <v>0</v>
      </c>
      <c r="G103" s="109" t="str">
        <f>RegForms!F103</f>
        <v>garlo@xtra.co.nz</v>
      </c>
      <c r="H103" t="str">
        <f>RegForms!G103</f>
        <v>06 3686717</v>
      </c>
      <c r="I103">
        <f>RegForms!H103</f>
        <v>0</v>
      </c>
      <c r="J103" t="str">
        <f t="shared" si="5"/>
        <v>Gary Phillips</v>
      </c>
      <c r="K103" t="str">
        <f>RegForms!C103</f>
        <v>Levin</v>
      </c>
      <c r="L103" t="b">
        <f t="shared" si="6"/>
        <v>0</v>
      </c>
    </row>
    <row r="104" spans="1:12" hidden="1">
      <c r="A104" t="str">
        <f>RegForms!B104</f>
        <v>Brigit Howitt</v>
      </c>
      <c r="B104">
        <f>IF(OR(RegForms!$K104=1,RegForms!L104=1),1,0)</f>
        <v>0</v>
      </c>
      <c r="C104">
        <f>IF(OR(RegForms!$K104=1,RegForms!M104=1),1,0)</f>
        <v>0</v>
      </c>
      <c r="D104">
        <f>IF(OR(RegForms!$K104=1,RegForms!N104=1),1,0)</f>
        <v>0</v>
      </c>
      <c r="E104">
        <f>IF(OR(RegForms!$K104=1,RegForms!O104=1),1,0)</f>
        <v>0</v>
      </c>
      <c r="F104" t="b">
        <f t="shared" si="4"/>
        <v>0</v>
      </c>
      <c r="G104" s="109" t="str">
        <f>RegForms!F104</f>
        <v>brigithowitt@gmail.com</v>
      </c>
      <c r="H104" t="str">
        <f>RegForms!G104</f>
        <v>04 2933684</v>
      </c>
      <c r="I104">
        <f>RegForms!H104</f>
        <v>0</v>
      </c>
      <c r="J104" t="str">
        <f t="shared" si="5"/>
        <v>Brigit Howitt</v>
      </c>
      <c r="K104" t="str">
        <f>RegForms!C104</f>
        <v>Kapiti</v>
      </c>
      <c r="L104" t="b">
        <f t="shared" si="6"/>
        <v>0</v>
      </c>
    </row>
    <row r="105" spans="1:12" hidden="1">
      <c r="A105" t="str">
        <f>RegForms!B105</f>
        <v>Natali Allen</v>
      </c>
      <c r="B105">
        <f>IF(OR(RegForms!$K105=1,RegForms!L105=1),1,0)</f>
        <v>0</v>
      </c>
      <c r="C105">
        <f>IF(OR(RegForms!$K105=1,RegForms!M105=1),1,0)</f>
        <v>0</v>
      </c>
      <c r="D105">
        <f>IF(OR(RegForms!$K105=1,RegForms!N105=1),1,0)</f>
        <v>0</v>
      </c>
      <c r="E105">
        <f>IF(OR(RegForms!$K105=1,RegForms!O105=1),1,0)</f>
        <v>0</v>
      </c>
      <c r="F105" t="b">
        <f t="shared" si="4"/>
        <v>0</v>
      </c>
      <c r="G105" s="109" t="str">
        <f>RegForms!F105</f>
        <v>brigithowitt@gmail.com</v>
      </c>
      <c r="H105" t="str">
        <f>RegForms!G105</f>
        <v>04 2933684</v>
      </c>
      <c r="I105">
        <f>RegForms!H105</f>
        <v>0</v>
      </c>
      <c r="J105" t="str">
        <f t="shared" si="5"/>
        <v>Natali Allen</v>
      </c>
      <c r="K105" t="str">
        <f>RegForms!C105</f>
        <v>Kapiti</v>
      </c>
      <c r="L105" t="b">
        <f t="shared" si="6"/>
        <v>0</v>
      </c>
    </row>
    <row r="106" spans="1:12" hidden="1">
      <c r="A106" t="str">
        <f>RegForms!B106</f>
        <v>Orlanda Endicott</v>
      </c>
      <c r="B106">
        <f>IF(OR(RegForms!$K106=1,RegForms!L106=1),1,0)</f>
        <v>0</v>
      </c>
      <c r="C106">
        <f>IF(OR(RegForms!$K106=1,RegForms!M106=1),1,0)</f>
        <v>0</v>
      </c>
      <c r="D106">
        <f>IF(OR(RegForms!$K106=1,RegForms!N106=1),1,0)</f>
        <v>0</v>
      </c>
      <c r="E106">
        <f>IF(OR(RegForms!$K106=1,RegForms!O106=1),1,0)</f>
        <v>0</v>
      </c>
      <c r="F106" t="b">
        <f t="shared" si="4"/>
        <v>0</v>
      </c>
      <c r="G106" s="109" t="str">
        <f>RegForms!F106</f>
        <v>widgeorlanda@gmail.com</v>
      </c>
      <c r="H106" t="str">
        <f>RegForms!G106</f>
        <v>022 4892102</v>
      </c>
      <c r="I106">
        <f>RegForms!H106</f>
        <v>0</v>
      </c>
      <c r="J106" t="str">
        <f t="shared" si="5"/>
        <v>Orlanda Endicott</v>
      </c>
      <c r="K106" t="str">
        <f>RegForms!C106</f>
        <v>Whanganui</v>
      </c>
      <c r="L106" t="b">
        <f t="shared" si="6"/>
        <v>0</v>
      </c>
    </row>
    <row r="107" spans="1:12" hidden="1">
      <c r="A107" t="str">
        <f>RegForms!B107</f>
        <v>Widge Rowden</v>
      </c>
      <c r="B107">
        <f>IF(OR(RegForms!$K107=1,RegForms!L107=1),1,0)</f>
        <v>0</v>
      </c>
      <c r="C107">
        <f>IF(OR(RegForms!$K107=1,RegForms!M107=1),1,0)</f>
        <v>0</v>
      </c>
      <c r="D107">
        <f>IF(OR(RegForms!$K107=1,RegForms!N107=1),1,0)</f>
        <v>0</v>
      </c>
      <c r="E107">
        <f>IF(OR(RegForms!$K107=1,RegForms!O107=1),1,0)</f>
        <v>0</v>
      </c>
      <c r="F107" t="b">
        <f t="shared" si="4"/>
        <v>0</v>
      </c>
      <c r="G107" s="109" t="str">
        <f>RegForms!F107</f>
        <v>widgeorlanda@gmail.com</v>
      </c>
      <c r="H107" t="str">
        <f>RegForms!G107</f>
        <v>022 4892102</v>
      </c>
      <c r="I107">
        <f>RegForms!H107</f>
        <v>0</v>
      </c>
      <c r="J107" t="str">
        <f t="shared" si="5"/>
        <v>Widge Rowden</v>
      </c>
      <c r="K107" t="str">
        <f>RegForms!C107</f>
        <v>Whanganui</v>
      </c>
      <c r="L107" t="b">
        <f t="shared" si="6"/>
        <v>0</v>
      </c>
    </row>
    <row r="108" spans="1:12" ht="30" hidden="1">
      <c r="A108" t="str">
        <f>RegForms!B108</f>
        <v>Brian McNamara</v>
      </c>
      <c r="B108">
        <f>IF(OR(RegForms!$K108=1,RegForms!L108=1),1,0)</f>
        <v>0</v>
      </c>
      <c r="C108">
        <f>IF(OR(RegForms!$K108=1,RegForms!M108=1),1,0)</f>
        <v>0</v>
      </c>
      <c r="D108">
        <f>IF(OR(RegForms!$K108=1,RegForms!N108=1),1,0)</f>
        <v>0</v>
      </c>
      <c r="E108">
        <f>IF(OR(RegForms!$K108=1,RegForms!O108=1),1,0)</f>
        <v>0</v>
      </c>
      <c r="F108" t="b">
        <f t="shared" si="4"/>
        <v>0</v>
      </c>
      <c r="G108" s="109" t="str">
        <f>RegForms!F108</f>
        <v>mcnamarabrian100@gmail.com</v>
      </c>
      <c r="H108" t="str">
        <f>RegForms!G108</f>
        <v>03 99284479</v>
      </c>
      <c r="I108" t="str">
        <f>RegForms!H108</f>
        <v>022 0124509</v>
      </c>
      <c r="J108" t="str">
        <f t="shared" si="5"/>
        <v>Brian McNamara</v>
      </c>
      <c r="K108" t="str">
        <f>RegForms!C108</f>
        <v>Blenheim</v>
      </c>
      <c r="L108" t="b">
        <f t="shared" si="6"/>
        <v>0</v>
      </c>
    </row>
    <row r="109" spans="1:12" hidden="1">
      <c r="A109" t="str">
        <f>RegForms!B109</f>
        <v>Annabel Taylor</v>
      </c>
      <c r="B109">
        <f>IF(OR(RegForms!$K109=1,RegForms!L109=1),1,0)</f>
        <v>0</v>
      </c>
      <c r="C109">
        <f>IF(OR(RegForms!$K109=1,RegForms!M109=1),1,0)</f>
        <v>0</v>
      </c>
      <c r="D109">
        <f>IF(OR(RegForms!$K109=1,RegForms!N109=1),1,0)</f>
        <v>0</v>
      </c>
      <c r="E109">
        <f>IF(OR(RegForms!$K109=1,RegForms!O109=1),1,0)</f>
        <v>0</v>
      </c>
      <c r="F109" t="b">
        <f t="shared" si="4"/>
        <v>0</v>
      </c>
      <c r="G109" s="109" t="str">
        <f>RegForms!F109</f>
        <v>annabeltaylor@gmail.com</v>
      </c>
      <c r="H109" t="str">
        <f>RegForms!G109</f>
        <v>03 3299817</v>
      </c>
      <c r="I109" t="str">
        <f>RegForms!H109</f>
        <v>027 4142426</v>
      </c>
      <c r="J109" t="str">
        <f t="shared" si="5"/>
        <v>Annabel Taylor</v>
      </c>
      <c r="K109" t="str">
        <f>RegForms!C109</f>
        <v>Christchurch</v>
      </c>
      <c r="L109" t="b">
        <f t="shared" si="6"/>
        <v>0</v>
      </c>
    </row>
    <row r="110" spans="1:12" hidden="1">
      <c r="A110">
        <f>RegForms!B110</f>
        <v>0</v>
      </c>
      <c r="B110">
        <f>IF(OR(RegForms!$K110=1,RegForms!L110=1),1,0)</f>
        <v>0</v>
      </c>
      <c r="C110">
        <f>IF(OR(RegForms!$K110=1,RegForms!M110=1),1,0)</f>
        <v>0</v>
      </c>
      <c r="D110">
        <f>IF(OR(RegForms!$K110=1,RegForms!N110=1),1,0)</f>
        <v>0</v>
      </c>
      <c r="E110">
        <f>IF(OR(RegForms!$K110=1,RegForms!O110=1),1,0)</f>
        <v>0</v>
      </c>
      <c r="F110" t="b">
        <f t="shared" si="4"/>
        <v>0</v>
      </c>
      <c r="G110" s="109">
        <f>RegForms!F110</f>
        <v>0</v>
      </c>
      <c r="H110">
        <f>RegForms!G110</f>
        <v>0</v>
      </c>
      <c r="I110">
        <f>RegForms!H110</f>
        <v>0</v>
      </c>
      <c r="J110">
        <f t="shared" si="5"/>
        <v>0</v>
      </c>
      <c r="K110">
        <f>RegForms!C110</f>
        <v>0</v>
      </c>
      <c r="L110" t="b">
        <f t="shared" si="6"/>
        <v>0</v>
      </c>
    </row>
    <row r="111" spans="1:12" hidden="1">
      <c r="A111">
        <f>RegForms!B111</f>
        <v>0</v>
      </c>
      <c r="B111">
        <f>IF(OR(RegForms!$K111=1,RegForms!L111=1),1,0)</f>
        <v>0</v>
      </c>
      <c r="C111">
        <f>IF(OR(RegForms!$K111=1,RegForms!M111=1),1,0)</f>
        <v>0</v>
      </c>
      <c r="D111">
        <f>IF(OR(RegForms!$K111=1,RegForms!N111=1),1,0)</f>
        <v>0</v>
      </c>
      <c r="E111">
        <f>IF(OR(RegForms!$K111=1,RegForms!O111=1),1,0)</f>
        <v>0</v>
      </c>
      <c r="F111" t="b">
        <f t="shared" si="4"/>
        <v>0</v>
      </c>
      <c r="G111" s="109">
        <f>RegForms!F111</f>
        <v>0</v>
      </c>
      <c r="H111">
        <f>RegForms!G111</f>
        <v>0</v>
      </c>
      <c r="I111">
        <f>RegForms!H111</f>
        <v>0</v>
      </c>
      <c r="J111">
        <f t="shared" si="5"/>
        <v>0</v>
      </c>
      <c r="K111">
        <f>RegForms!C111</f>
        <v>0</v>
      </c>
      <c r="L111" t="b">
        <f t="shared" si="6"/>
        <v>0</v>
      </c>
    </row>
    <row r="112" spans="1:12" hidden="1">
      <c r="A112" t="str">
        <f>RegForms!B112</f>
        <v>Vicki Tohill</v>
      </c>
      <c r="B112">
        <f>IF(OR(RegForms!$K112=1,RegForms!L112=1),1,0)</f>
        <v>0</v>
      </c>
      <c r="C112">
        <f>IF(OR(RegForms!$K112=1,RegForms!M112=1),1,0)</f>
        <v>0</v>
      </c>
      <c r="D112">
        <f>IF(OR(RegForms!$K112=1,RegForms!N112=1),1,0)</f>
        <v>0</v>
      </c>
      <c r="E112">
        <f>IF(OR(RegForms!$K112=1,RegForms!O112=1),1,0)</f>
        <v>0</v>
      </c>
      <c r="F112" t="b">
        <f t="shared" si="4"/>
        <v>0</v>
      </c>
      <c r="G112" s="109" t="str">
        <f>RegForms!F112</f>
        <v>vickitohill@gmail.com</v>
      </c>
      <c r="H112">
        <f>RegForms!G112</f>
        <v>0</v>
      </c>
      <c r="I112" t="str">
        <f>RegForms!H112</f>
        <v>022 1082988</v>
      </c>
      <c r="J112" t="str">
        <f t="shared" ref="J112:J116" si="7">A112</f>
        <v>Vicki Tohill</v>
      </c>
      <c r="K112" t="str">
        <f>RegForms!C112</f>
        <v>Kapiti</v>
      </c>
      <c r="L112" t="b">
        <f t="shared" ref="L112:L116" si="8">F112</f>
        <v>0</v>
      </c>
    </row>
    <row r="113" spans="1:12">
      <c r="A113" t="str">
        <f>RegForms!B113</f>
        <v>Ruth Gaston</v>
      </c>
      <c r="B113">
        <f>IF(OR(RegForms!$K113=1,RegForms!L113=1),1,0)</f>
        <v>1</v>
      </c>
      <c r="C113">
        <f>IF(OR(RegForms!$K113=1,RegForms!M113=1),1,0)</f>
        <v>1</v>
      </c>
      <c r="D113">
        <f>IF(OR(RegForms!$K113=1,RegForms!N113=1),1,0)</f>
        <v>1</v>
      </c>
      <c r="E113">
        <f>IF(OR(RegForms!$K113=1,RegForms!O113=1),1,0)</f>
        <v>1</v>
      </c>
      <c r="F113" t="b">
        <f t="shared" si="4"/>
        <v>1</v>
      </c>
      <c r="G113" s="109" t="str">
        <f>RegForms!F113</f>
        <v>ruthanagaston@live.co.uk</v>
      </c>
      <c r="H113" t="str">
        <f>RegForms!G113</f>
        <v>0044 7799543715</v>
      </c>
      <c r="I113">
        <f>RegForms!H113</f>
        <v>0</v>
      </c>
      <c r="J113" t="str">
        <f t="shared" si="7"/>
        <v>Ruth Gaston</v>
      </c>
      <c r="K113" t="str">
        <f>RegForms!C113</f>
        <v>Warwick, UK Yearly Meeting</v>
      </c>
      <c r="L113" t="b">
        <f t="shared" si="8"/>
        <v>1</v>
      </c>
    </row>
    <row r="114" spans="1:12" hidden="1">
      <c r="A114">
        <f>RegForms!B114</f>
        <v>0</v>
      </c>
      <c r="B114">
        <f>IF(OR(RegForms!$K114=1,RegForms!L114=1),1,0)</f>
        <v>0</v>
      </c>
      <c r="C114">
        <f>IF(OR(RegForms!$K114=1,RegForms!M114=1),1,0)</f>
        <v>0</v>
      </c>
      <c r="D114">
        <f>IF(OR(RegForms!$K114=1,RegForms!N114=1),1,0)</f>
        <v>0</v>
      </c>
      <c r="E114">
        <f>IF(OR(RegForms!$K114=1,RegForms!O114=1),1,0)</f>
        <v>0</v>
      </c>
      <c r="F114" t="b">
        <f t="shared" si="4"/>
        <v>0</v>
      </c>
      <c r="G114" s="109">
        <f>RegForms!F114</f>
        <v>0</v>
      </c>
      <c r="H114">
        <f>RegForms!G114</f>
        <v>0</v>
      </c>
      <c r="I114">
        <f>RegForms!H114</f>
        <v>0</v>
      </c>
      <c r="J114">
        <f t="shared" si="7"/>
        <v>0</v>
      </c>
      <c r="K114">
        <f>RegForms!C114</f>
        <v>0</v>
      </c>
      <c r="L114" t="b">
        <f t="shared" si="8"/>
        <v>0</v>
      </c>
    </row>
    <row r="115" spans="1:12" hidden="1">
      <c r="A115">
        <f>RegForms!B115</f>
        <v>0</v>
      </c>
      <c r="B115">
        <f>IF(OR(RegForms!$K115=1,RegForms!L115=1),1,0)</f>
        <v>0</v>
      </c>
      <c r="C115">
        <f>IF(OR(RegForms!$K115=1,RegForms!M115=1),1,0)</f>
        <v>0</v>
      </c>
      <c r="D115">
        <f>IF(OR(RegForms!$K115=1,RegForms!N115=1),1,0)</f>
        <v>0</v>
      </c>
      <c r="E115">
        <f>IF(OR(RegForms!$K115=1,RegForms!O115=1),1,0)</f>
        <v>0</v>
      </c>
      <c r="G115" s="109">
        <f>RegForms!F115</f>
        <v>0</v>
      </c>
      <c r="H115">
        <f>RegForms!G115</f>
        <v>0</v>
      </c>
      <c r="I115">
        <f>RegForms!H115</f>
        <v>0</v>
      </c>
      <c r="J115">
        <f t="shared" si="7"/>
        <v>0</v>
      </c>
      <c r="K115">
        <f>RegForms!C115</f>
        <v>0</v>
      </c>
      <c r="L115">
        <f t="shared" si="8"/>
        <v>0</v>
      </c>
    </row>
    <row r="116" spans="1:12" hidden="1">
      <c r="A116">
        <f>RegForms!B116</f>
        <v>0</v>
      </c>
      <c r="B116">
        <f>IF(OR(RegForms!$K116=1,RegForms!L116=1),1,0)</f>
        <v>0</v>
      </c>
      <c r="C116">
        <f>IF(OR(RegForms!$K116=1,RegForms!M116=1),1,0)</f>
        <v>0</v>
      </c>
      <c r="D116">
        <f>IF(OR(RegForms!$K116=1,RegForms!N116=1),1,0)</f>
        <v>0</v>
      </c>
      <c r="E116">
        <f>IF(OR(RegForms!$K116=1,RegForms!O116=1),1,0)</f>
        <v>0</v>
      </c>
      <c r="G116" s="109">
        <f>RegForms!F116</f>
        <v>0</v>
      </c>
      <c r="H116">
        <f>RegForms!G116</f>
        <v>0</v>
      </c>
      <c r="I116">
        <f>RegForms!H116</f>
        <v>0</v>
      </c>
      <c r="J116">
        <f t="shared" si="7"/>
        <v>0</v>
      </c>
      <c r="K116">
        <f>RegForms!C116</f>
        <v>0</v>
      </c>
      <c r="L116">
        <f t="shared" si="8"/>
        <v>0</v>
      </c>
    </row>
    <row r="117" spans="1:12" hidden="1">
      <c r="A117">
        <f>RegForms!B117</f>
        <v>0</v>
      </c>
      <c r="B117">
        <f>IF(OR(RegForms!$K117=1,RegForms!L117=1),1,0)</f>
        <v>0</v>
      </c>
      <c r="C117">
        <f>IF(OR(RegForms!$K117=1,RegForms!M117=1),1,0)</f>
        <v>0</v>
      </c>
      <c r="D117">
        <f>IF(OR(RegForms!$K117=1,RegForms!N117=1),1,0)</f>
        <v>0</v>
      </c>
      <c r="E117">
        <f>IF(OR(RegForms!$K117=1,RegForms!O117=1),1,0)</f>
        <v>0</v>
      </c>
    </row>
    <row r="118" spans="1:12" hidden="1">
      <c r="A118">
        <f>RegForms!B118</f>
        <v>0</v>
      </c>
      <c r="B118">
        <f>IF(OR(RegForms!$K118=1,RegForms!L118=1),1,0)</f>
        <v>0</v>
      </c>
      <c r="C118">
        <f>IF(OR(RegForms!$K118=1,RegForms!M118=1),1,0)</f>
        <v>0</v>
      </c>
      <c r="D118">
        <f>IF(OR(RegForms!$K118=1,RegForms!N118=1),1,0)</f>
        <v>0</v>
      </c>
      <c r="E118">
        <f>IF(OR(RegForms!$K118=1,RegForms!O118=1),1,0)</f>
        <v>0</v>
      </c>
    </row>
    <row r="119" spans="1:12" hidden="1">
      <c r="A119">
        <f>RegForms!B119</f>
        <v>0</v>
      </c>
      <c r="B119">
        <f>IF(OR(RegForms!$K119=1,RegForms!L119=1),1,0)</f>
        <v>0</v>
      </c>
      <c r="C119">
        <f>IF(OR(RegForms!$K119=1,RegForms!M119=1),1,0)</f>
        <v>0</v>
      </c>
      <c r="D119">
        <f>IF(OR(RegForms!$K119=1,RegForms!N119=1),1,0)</f>
        <v>0</v>
      </c>
      <c r="E119">
        <f>IF(OR(RegForms!$K119=1,RegForms!O119=1),1,0)</f>
        <v>0</v>
      </c>
    </row>
    <row r="120" spans="1:12" hidden="1">
      <c r="A120">
        <f>RegForms!B120</f>
        <v>0</v>
      </c>
      <c r="B120">
        <f>IF(OR(RegForms!$K120=1,RegForms!L120=1),1,0)</f>
        <v>0</v>
      </c>
      <c r="C120">
        <f>IF(OR(RegForms!$K120=1,RegForms!M120=1),1,0)</f>
        <v>0</v>
      </c>
      <c r="D120">
        <f>IF(OR(RegForms!$K120=1,RegForms!N120=1),1,0)</f>
        <v>0</v>
      </c>
      <c r="E120">
        <f>IF(OR(RegForms!$K120=1,RegForms!O120=1),1,0)</f>
        <v>0</v>
      </c>
    </row>
    <row r="121" spans="1:12" hidden="1">
      <c r="A121">
        <f>RegForms!B121</f>
        <v>0</v>
      </c>
      <c r="B121">
        <f>IF(OR(RegForms!$K121=1,RegForms!L121=1),1,0)</f>
        <v>0</v>
      </c>
      <c r="C121">
        <f>IF(OR(RegForms!$K121=1,RegForms!M121=1),1,0)</f>
        <v>0</v>
      </c>
      <c r="D121">
        <f>IF(OR(RegForms!$K121=1,RegForms!N121=1),1,0)</f>
        <v>0</v>
      </c>
      <c r="E121">
        <f>IF(OR(RegForms!$K121=1,RegForms!O121=1),1,0)</f>
        <v>0</v>
      </c>
    </row>
    <row r="122" spans="1:12" hidden="1">
      <c r="A122">
        <f>RegForms!B122</f>
        <v>0</v>
      </c>
      <c r="B122">
        <f>IF(OR(RegForms!$K122=1,RegForms!L122=1),1,0)</f>
        <v>0</v>
      </c>
      <c r="C122">
        <f>IF(OR(RegForms!$K122=1,RegForms!M122=1),1,0)</f>
        <v>0</v>
      </c>
      <c r="D122">
        <f>IF(OR(RegForms!$K122=1,RegForms!N122=1),1,0)</f>
        <v>0</v>
      </c>
      <c r="E122">
        <f>IF(OR(RegForms!$K122=1,RegForms!O122=1),1,0)</f>
        <v>0</v>
      </c>
    </row>
    <row r="123" spans="1:12" hidden="1">
      <c r="A123">
        <f>RegForms!B123</f>
        <v>0</v>
      </c>
      <c r="B123">
        <f>IF(OR(RegForms!$K123=1,RegForms!L123=1),1,0)</f>
        <v>0</v>
      </c>
      <c r="C123">
        <f>IF(OR(RegForms!$K123=1,RegForms!M123=1),1,0)</f>
        <v>0</v>
      </c>
      <c r="D123">
        <f>IF(OR(RegForms!$K123=1,RegForms!N123=1),1,0)</f>
        <v>0</v>
      </c>
      <c r="E123">
        <f>IF(OR(RegForms!$K123=1,RegForms!O123=1),1,0)</f>
        <v>0</v>
      </c>
    </row>
    <row r="124" spans="1:12" hidden="1">
      <c r="A124">
        <f>RegForms!B124</f>
        <v>0</v>
      </c>
      <c r="B124">
        <f>IF(OR(RegForms!$K124=1,RegForms!L124=1),1,0)</f>
        <v>0</v>
      </c>
      <c r="C124">
        <f>IF(OR(RegForms!$K124=1,RegForms!M124=1),1,0)</f>
        <v>0</v>
      </c>
      <c r="D124">
        <f>IF(OR(RegForms!$K124=1,RegForms!N124=1),1,0)</f>
        <v>0</v>
      </c>
      <c r="E124">
        <f>IF(OR(RegForms!$K124=1,RegForms!O124=1),1,0)</f>
        <v>0</v>
      </c>
    </row>
    <row r="125" spans="1:12" hidden="1">
      <c r="A125">
        <f>RegForms!B125</f>
        <v>0</v>
      </c>
      <c r="B125">
        <f>IF(OR(RegForms!$K125=1,RegForms!L125=1),1,0)</f>
        <v>0</v>
      </c>
      <c r="C125">
        <f>IF(OR(RegForms!$K125=1,RegForms!M125=1),1,0)</f>
        <v>0</v>
      </c>
      <c r="D125">
        <f>IF(OR(RegForms!$K125=1,RegForms!N125=1),1,0)</f>
        <v>0</v>
      </c>
      <c r="E125">
        <f>IF(OR(RegForms!$K125=1,RegForms!O125=1),1,0)</f>
        <v>0</v>
      </c>
    </row>
    <row r="126" spans="1:12" hidden="1">
      <c r="A126">
        <f>RegForms!B126</f>
        <v>0</v>
      </c>
      <c r="B126">
        <f>IF(OR(RegForms!$K126=1,RegForms!L126=1),1,0)</f>
        <v>0</v>
      </c>
      <c r="C126">
        <f>IF(OR(RegForms!$K126=1,RegForms!M126=1),1,0)</f>
        <v>0</v>
      </c>
      <c r="D126">
        <f>IF(OR(RegForms!$K126=1,RegForms!N126=1),1,0)</f>
        <v>0</v>
      </c>
      <c r="E126">
        <f>IF(OR(RegForms!$K126=1,RegForms!O126=1),1,0)</f>
        <v>0</v>
      </c>
    </row>
    <row r="127" spans="1:12" hidden="1">
      <c r="A127">
        <f>RegForms!B127</f>
        <v>0</v>
      </c>
      <c r="B127">
        <f>IF(OR(RegForms!$K127=1,RegForms!L127=1),1,0)</f>
        <v>0</v>
      </c>
      <c r="C127">
        <f>IF(OR(RegForms!$K127=1,RegForms!M127=1),1,0)</f>
        <v>0</v>
      </c>
      <c r="D127">
        <f>IF(OR(RegForms!$K127=1,RegForms!N127=1),1,0)</f>
        <v>0</v>
      </c>
      <c r="E127">
        <f>IF(OR(RegForms!$K127=1,RegForms!O127=1),1,0)</f>
        <v>0</v>
      </c>
    </row>
    <row r="128" spans="1:12" hidden="1">
      <c r="A128">
        <f>RegForms!B128</f>
        <v>0</v>
      </c>
      <c r="B128">
        <f>IF(OR(RegForms!$K128=1,RegForms!L128=1),1,0)</f>
        <v>0</v>
      </c>
      <c r="C128">
        <f>IF(OR(RegForms!$K128=1,RegForms!M128=1),1,0)</f>
        <v>0</v>
      </c>
      <c r="D128">
        <f>IF(OR(RegForms!$K128=1,RegForms!N128=1),1,0)</f>
        <v>0</v>
      </c>
      <c r="E128">
        <f>IF(OR(RegForms!$K128=1,RegForms!O128=1),1,0)</f>
        <v>0</v>
      </c>
    </row>
    <row r="129" spans="1:5" hidden="1">
      <c r="A129">
        <f>RegForms!B129</f>
        <v>0</v>
      </c>
      <c r="B129">
        <f>IF(OR(RegForms!$K129=1,RegForms!L129=1),1,0)</f>
        <v>0</v>
      </c>
      <c r="C129">
        <f>IF(OR(RegForms!$K129=1,RegForms!M129=1),1,0)</f>
        <v>0</v>
      </c>
      <c r="D129">
        <f>IF(OR(RegForms!$K129=1,RegForms!N129=1),1,0)</f>
        <v>0</v>
      </c>
      <c r="E129">
        <f>IF(OR(RegForms!$K129=1,RegForms!O129=1),1,0)</f>
        <v>0</v>
      </c>
    </row>
    <row r="130" spans="1:5" hidden="1">
      <c r="A130">
        <f>RegForms!B130</f>
        <v>0</v>
      </c>
      <c r="B130">
        <f>IF(OR(RegForms!$K130=1,RegForms!L130=1),1,0)</f>
        <v>0</v>
      </c>
      <c r="C130">
        <f>IF(OR(RegForms!$K130=1,RegForms!M130=1),1,0)</f>
        <v>0</v>
      </c>
      <c r="D130">
        <f>IF(OR(RegForms!$K130=1,RegForms!N130=1),1,0)</f>
        <v>0</v>
      </c>
      <c r="E130">
        <f>IF(OR(RegForms!$K130=1,RegForms!O130=1),1,0)</f>
        <v>0</v>
      </c>
    </row>
    <row r="131" spans="1:5" hidden="1">
      <c r="A131">
        <f>RegForms!B131</f>
        <v>0</v>
      </c>
      <c r="B131">
        <f>IF(OR(RegForms!$K131=1,RegForms!L131=1),1,0)</f>
        <v>0</v>
      </c>
      <c r="C131">
        <f>IF(OR(RegForms!$K131=1,RegForms!M131=1),1,0)</f>
        <v>0</v>
      </c>
      <c r="D131">
        <f>IF(OR(RegForms!$K131=1,RegForms!N131=1),1,0)</f>
        <v>0</v>
      </c>
      <c r="E131">
        <f>IF(OR(RegForms!$K131=1,RegForms!O131=1),1,0)</f>
        <v>0</v>
      </c>
    </row>
    <row r="132" spans="1:5" hidden="1">
      <c r="A132">
        <f>RegForms!B132</f>
        <v>0</v>
      </c>
      <c r="B132">
        <f>IF(OR(RegForms!$K132=1,RegForms!L132=1),1,0)</f>
        <v>0</v>
      </c>
      <c r="C132">
        <f>IF(OR(RegForms!$K132=1,RegForms!M132=1),1,0)</f>
        <v>0</v>
      </c>
      <c r="D132">
        <f>IF(OR(RegForms!$K132=1,RegForms!N132=1),1,0)</f>
        <v>0</v>
      </c>
      <c r="E132">
        <f>IF(OR(RegForms!$K132=1,RegForms!O132=1),1,0)</f>
        <v>0</v>
      </c>
    </row>
    <row r="133" spans="1:5" hidden="1">
      <c r="A133">
        <f>RegForms!B133</f>
        <v>0</v>
      </c>
      <c r="B133">
        <f>IF(OR(RegForms!$K133=1,RegForms!L133=1),1,0)</f>
        <v>0</v>
      </c>
      <c r="C133">
        <f>IF(OR(RegForms!$K133=1,RegForms!M133=1),1,0)</f>
        <v>0</v>
      </c>
      <c r="D133">
        <f>IF(OR(RegForms!$K133=1,RegForms!N133=1),1,0)</f>
        <v>0</v>
      </c>
      <c r="E133">
        <f>IF(OR(RegForms!$K133=1,RegForms!O133=1),1,0)</f>
        <v>0</v>
      </c>
    </row>
    <row r="134" spans="1:5" hidden="1">
      <c r="A134">
        <f>RegForms!B134</f>
        <v>0</v>
      </c>
      <c r="B134">
        <f>IF(OR(RegForms!$K134=1,RegForms!L134=1),1,0)</f>
        <v>0</v>
      </c>
      <c r="C134">
        <f>IF(OR(RegForms!$K134=1,RegForms!M134=1),1,0)</f>
        <v>0</v>
      </c>
      <c r="D134">
        <f>IF(OR(RegForms!$K134=1,RegForms!N134=1),1,0)</f>
        <v>0</v>
      </c>
      <c r="E134">
        <f>IF(OR(RegForms!$K134=1,RegForms!O134=1),1,0)</f>
        <v>0</v>
      </c>
    </row>
    <row r="135" spans="1:5" hidden="1">
      <c r="A135">
        <f>RegForms!B135</f>
        <v>0</v>
      </c>
      <c r="B135">
        <f>IF(OR(RegForms!$K135=1,RegForms!L135=1),1,0)</f>
        <v>0</v>
      </c>
      <c r="C135">
        <f>IF(OR(RegForms!$K135=1,RegForms!M135=1),1,0)</f>
        <v>0</v>
      </c>
      <c r="D135">
        <f>IF(OR(RegForms!$K135=1,RegForms!N135=1),1,0)</f>
        <v>0</v>
      </c>
      <c r="E135">
        <f>IF(OR(RegForms!$K135=1,RegForms!O135=1),1,0)</f>
        <v>0</v>
      </c>
    </row>
    <row r="136" spans="1:5" hidden="1">
      <c r="A136">
        <f>RegForms!B136</f>
        <v>0</v>
      </c>
      <c r="B136">
        <f>IF(OR(RegForms!$K136=1,RegForms!L136=1),1,0)</f>
        <v>0</v>
      </c>
      <c r="C136">
        <f>IF(OR(RegForms!$K136=1,RegForms!M136=1),1,0)</f>
        <v>0</v>
      </c>
      <c r="D136">
        <f>IF(OR(RegForms!$K136=1,RegForms!N136=1),1,0)</f>
        <v>0</v>
      </c>
      <c r="E136">
        <f>IF(OR(RegForms!$K136=1,RegForms!O136=1),1,0)</f>
        <v>0</v>
      </c>
    </row>
    <row r="137" spans="1:5" hidden="1">
      <c r="A137">
        <f>RegForms!B137</f>
        <v>0</v>
      </c>
      <c r="B137">
        <f>IF(OR(RegForms!$K137=1,RegForms!L137=1),1,0)</f>
        <v>0</v>
      </c>
      <c r="C137">
        <f>IF(OR(RegForms!$K137=1,RegForms!M137=1),1,0)</f>
        <v>0</v>
      </c>
      <c r="D137">
        <f>IF(OR(RegForms!$K137=1,RegForms!N137=1),1,0)</f>
        <v>0</v>
      </c>
      <c r="E137">
        <f>IF(OR(RegForms!$K137=1,RegForms!O137=1),1,0)</f>
        <v>0</v>
      </c>
    </row>
    <row r="138" spans="1:5" hidden="1">
      <c r="A138">
        <f>RegForms!B138</f>
        <v>0</v>
      </c>
      <c r="B138">
        <f>IF(OR(RegForms!$K138=1,RegForms!L138=1),1,0)</f>
        <v>0</v>
      </c>
      <c r="C138">
        <f>IF(OR(RegForms!$K138=1,RegForms!M138=1),1,0)</f>
        <v>0</v>
      </c>
      <c r="D138">
        <f>IF(OR(RegForms!$K138=1,RegForms!N138=1),1,0)</f>
        <v>0</v>
      </c>
      <c r="E138">
        <f>IF(OR(RegForms!$K138=1,RegForms!O138=1),1,0)</f>
        <v>0</v>
      </c>
    </row>
    <row r="139" spans="1:5" hidden="1">
      <c r="A139">
        <f>RegForms!B139</f>
        <v>0</v>
      </c>
      <c r="B139">
        <f>IF(OR(RegForms!$K139=1,RegForms!L139=1),1,0)</f>
        <v>0</v>
      </c>
      <c r="C139">
        <f>IF(OR(RegForms!$K139=1,RegForms!M139=1),1,0)</f>
        <v>0</v>
      </c>
      <c r="D139">
        <f>IF(OR(RegForms!$K139=1,RegForms!N139=1),1,0)</f>
        <v>0</v>
      </c>
      <c r="E139">
        <f>IF(OR(RegForms!$K139=1,RegForms!O139=1),1,0)</f>
        <v>0</v>
      </c>
    </row>
    <row r="140" spans="1:5" hidden="1">
      <c r="A140">
        <f>RegForms!B140</f>
        <v>0</v>
      </c>
      <c r="B140">
        <f>IF(OR(RegForms!$K140=1,RegForms!L140=1),1,0)</f>
        <v>0</v>
      </c>
      <c r="C140">
        <f>IF(OR(RegForms!$K140=1,RegForms!M140=1),1,0)</f>
        <v>0</v>
      </c>
      <c r="D140">
        <f>IF(OR(RegForms!$K140=1,RegForms!N140=1),1,0)</f>
        <v>0</v>
      </c>
      <c r="E140">
        <f>IF(OR(RegForms!$K140=1,RegForms!O140=1),1,0)</f>
        <v>0</v>
      </c>
    </row>
    <row r="141" spans="1:5" hidden="1">
      <c r="A141">
        <f>RegForms!B141</f>
        <v>0</v>
      </c>
      <c r="B141">
        <f>IF(OR(RegForms!$K141=1,RegForms!L141=1),1,0)</f>
        <v>0</v>
      </c>
      <c r="C141">
        <f>IF(OR(RegForms!$K141=1,RegForms!M141=1),1,0)</f>
        <v>0</v>
      </c>
      <c r="D141">
        <f>IF(OR(RegForms!$K141=1,RegForms!N141=1),1,0)</f>
        <v>0</v>
      </c>
      <c r="E141">
        <f>IF(OR(RegForms!$K141=1,RegForms!O141=1),1,0)</f>
        <v>0</v>
      </c>
    </row>
    <row r="142" spans="1:5" hidden="1">
      <c r="A142">
        <f>RegForms!B142</f>
        <v>0</v>
      </c>
      <c r="B142">
        <f>IF(OR(RegForms!$K142=1,RegForms!L142=1),1,0)</f>
        <v>0</v>
      </c>
      <c r="C142">
        <f>IF(OR(RegForms!$K142=1,RegForms!M142=1),1,0)</f>
        <v>0</v>
      </c>
      <c r="D142">
        <f>IF(OR(RegForms!$K142=1,RegForms!N142=1),1,0)</f>
        <v>0</v>
      </c>
      <c r="E142">
        <f>IF(OR(RegForms!$K142=1,RegForms!O142=1),1,0)</f>
        <v>0</v>
      </c>
    </row>
    <row r="143" spans="1:5" hidden="1">
      <c r="A143">
        <f>RegForms!B143</f>
        <v>0</v>
      </c>
      <c r="B143">
        <f>IF(OR(RegForms!$K143=1,RegForms!L143=1),1,0)</f>
        <v>0</v>
      </c>
      <c r="C143">
        <f>IF(OR(RegForms!$K143=1,RegForms!M143=1),1,0)</f>
        <v>0</v>
      </c>
      <c r="D143">
        <f>IF(OR(RegForms!$K143=1,RegForms!N143=1),1,0)</f>
        <v>0</v>
      </c>
      <c r="E143">
        <f>IF(OR(RegForms!$K143=1,RegForms!O143=1),1,0)</f>
        <v>0</v>
      </c>
    </row>
    <row r="144" spans="1:5" hidden="1">
      <c r="A144">
        <f>RegForms!B144</f>
        <v>0</v>
      </c>
      <c r="B144">
        <f>IF(OR(RegForms!$K144=1,RegForms!L144=1),1,0)</f>
        <v>0</v>
      </c>
      <c r="C144">
        <f>IF(OR(RegForms!$K144=1,RegForms!M144=1),1,0)</f>
        <v>0</v>
      </c>
      <c r="D144">
        <f>IF(OR(RegForms!$K144=1,RegForms!N144=1),1,0)</f>
        <v>0</v>
      </c>
      <c r="E144">
        <f>IF(OR(RegForms!$K144=1,RegForms!O144=1),1,0)</f>
        <v>0</v>
      </c>
    </row>
    <row r="145" spans="1:5" hidden="1">
      <c r="A145">
        <f>RegForms!B145</f>
        <v>0</v>
      </c>
      <c r="B145">
        <f>IF(OR(RegForms!$K145=1,RegForms!L145=1),1,0)</f>
        <v>0</v>
      </c>
      <c r="C145">
        <f>IF(OR(RegForms!$K145=1,RegForms!M145=1),1,0)</f>
        <v>0</v>
      </c>
      <c r="D145">
        <f>IF(OR(RegForms!$K145=1,RegForms!N145=1),1,0)</f>
        <v>0</v>
      </c>
      <c r="E145">
        <f>IF(OR(RegForms!$K145=1,RegForms!O145=1),1,0)</f>
        <v>0</v>
      </c>
    </row>
    <row r="146" spans="1:5" hidden="1">
      <c r="A146">
        <f>RegForms!B146</f>
        <v>0</v>
      </c>
      <c r="B146">
        <f>IF(OR(RegForms!$K146=1,RegForms!L146=1),1,0)</f>
        <v>0</v>
      </c>
      <c r="C146">
        <f>IF(OR(RegForms!$K146=1,RegForms!M146=1),1,0)</f>
        <v>0</v>
      </c>
      <c r="D146">
        <f>IF(OR(RegForms!$K146=1,RegForms!N146=1),1,0)</f>
        <v>0</v>
      </c>
      <c r="E146">
        <f>IF(OR(RegForms!$K146=1,RegForms!O146=1),1,0)</f>
        <v>0</v>
      </c>
    </row>
    <row r="147" spans="1:5" hidden="1">
      <c r="A147">
        <f>RegForms!B147</f>
        <v>0</v>
      </c>
      <c r="B147">
        <f>IF(OR(RegForms!$K147=1,RegForms!L147=1),1,0)</f>
        <v>0</v>
      </c>
      <c r="C147">
        <f>IF(OR(RegForms!$K147=1,RegForms!M147=1),1,0)</f>
        <v>0</v>
      </c>
      <c r="D147">
        <f>IF(OR(RegForms!$K147=1,RegForms!N147=1),1,0)</f>
        <v>0</v>
      </c>
      <c r="E147">
        <f>IF(OR(RegForms!$K147=1,RegForms!O147=1),1,0)</f>
        <v>0</v>
      </c>
    </row>
    <row r="148" spans="1:5" hidden="1">
      <c r="A148">
        <f>RegForms!B148</f>
        <v>0</v>
      </c>
      <c r="B148">
        <f>IF(OR(RegForms!$K148=1,RegForms!L148=1),1,0)</f>
        <v>0</v>
      </c>
      <c r="C148">
        <f>IF(OR(RegForms!$K148=1,RegForms!M148=1),1,0)</f>
        <v>0</v>
      </c>
      <c r="D148">
        <f>IF(OR(RegForms!$K148=1,RegForms!N148=1),1,0)</f>
        <v>0</v>
      </c>
      <c r="E148">
        <f>IF(OR(RegForms!$K148=1,RegForms!O148=1),1,0)</f>
        <v>0</v>
      </c>
    </row>
    <row r="149" spans="1:5" hidden="1">
      <c r="A149">
        <f>RegForms!B149</f>
        <v>0</v>
      </c>
      <c r="B149">
        <f>IF(OR(RegForms!$K149=1,RegForms!L149=1),1,0)</f>
        <v>0</v>
      </c>
      <c r="C149">
        <f>IF(OR(RegForms!$K149=1,RegForms!M149=1),1,0)</f>
        <v>0</v>
      </c>
      <c r="D149">
        <f>IF(OR(RegForms!$K149=1,RegForms!N149=1),1,0)</f>
        <v>0</v>
      </c>
      <c r="E149">
        <f>IF(OR(RegForms!$K149=1,RegForms!O149=1),1,0)</f>
        <v>0</v>
      </c>
    </row>
    <row r="150" spans="1:5" hidden="1">
      <c r="A150">
        <f>RegForms!B150</f>
        <v>0</v>
      </c>
      <c r="B150">
        <f>IF(OR(RegForms!$K150=1,RegForms!L150=1),1,0)</f>
        <v>0</v>
      </c>
      <c r="C150">
        <f>IF(OR(RegForms!$K150=1,RegForms!M150=1),1,0)</f>
        <v>0</v>
      </c>
      <c r="D150">
        <f>IF(OR(RegForms!$K150=1,RegForms!N150=1),1,0)</f>
        <v>0</v>
      </c>
      <c r="E150">
        <f>IF(OR(RegForms!$K150=1,RegForms!O150=1),1,0)</f>
        <v>0</v>
      </c>
    </row>
    <row r="151" spans="1:5" hidden="1">
      <c r="A151">
        <f>RegForms!B151</f>
        <v>0</v>
      </c>
      <c r="B151">
        <f>IF(OR(RegForms!$K151=1,RegForms!L151=1),1,0)</f>
        <v>0</v>
      </c>
      <c r="C151">
        <f>IF(OR(RegForms!$K151=1,RegForms!M151=1),1,0)</f>
        <v>0</v>
      </c>
      <c r="D151">
        <f>IF(OR(RegForms!$K151=1,RegForms!N151=1),1,0)</f>
        <v>0</v>
      </c>
      <c r="E151">
        <f>IF(OR(RegForms!$K151=1,RegForms!O151=1),1,0)</f>
        <v>0</v>
      </c>
    </row>
    <row r="152" spans="1:5" hidden="1">
      <c r="A152">
        <f>RegForms!B152</f>
        <v>0</v>
      </c>
      <c r="B152">
        <f>IF(OR(RegForms!$K152=1,RegForms!L152=1),1,0)</f>
        <v>0</v>
      </c>
      <c r="C152">
        <f>IF(OR(RegForms!$K152=1,RegForms!M152=1),1,0)</f>
        <v>0</v>
      </c>
      <c r="D152">
        <f>IF(OR(RegForms!$K152=1,RegForms!N152=1),1,0)</f>
        <v>0</v>
      </c>
      <c r="E152">
        <f>IF(OR(RegForms!$K152=1,RegForms!O152=1),1,0)</f>
        <v>0</v>
      </c>
    </row>
    <row r="153" spans="1:5" hidden="1">
      <c r="A153">
        <f>RegForms!B153</f>
        <v>0</v>
      </c>
      <c r="B153">
        <f>IF(OR(RegForms!$K153=1,RegForms!L153=1),1,0)</f>
        <v>0</v>
      </c>
      <c r="C153">
        <f>IF(OR(RegForms!$K153=1,RegForms!M153=1),1,0)</f>
        <v>0</v>
      </c>
      <c r="D153">
        <f>IF(OR(RegForms!$K153=1,RegForms!N153=1),1,0)</f>
        <v>0</v>
      </c>
      <c r="E153">
        <f>IF(OR(RegForms!$K153=1,RegForms!O153=1),1,0)</f>
        <v>0</v>
      </c>
    </row>
    <row r="154" spans="1:5" hidden="1">
      <c r="A154">
        <f>RegForms!B154</f>
        <v>0</v>
      </c>
      <c r="B154">
        <f>IF(OR(RegForms!$K154=1,RegForms!L154=1),1,0)</f>
        <v>0</v>
      </c>
      <c r="C154">
        <f>IF(OR(RegForms!$K154=1,RegForms!M154=1),1,0)</f>
        <v>0</v>
      </c>
      <c r="D154">
        <f>IF(OR(RegForms!$K154=1,RegForms!N154=1),1,0)</f>
        <v>0</v>
      </c>
      <c r="E154">
        <f>IF(OR(RegForms!$K154=1,RegForms!O154=1),1,0)</f>
        <v>0</v>
      </c>
    </row>
    <row r="155" spans="1:5" hidden="1">
      <c r="A155">
        <f>RegForms!B155</f>
        <v>0</v>
      </c>
      <c r="B155">
        <f>IF(OR(RegForms!$K155=1,RegForms!L155=1),1,0)</f>
        <v>0</v>
      </c>
      <c r="C155">
        <f>IF(OR(RegForms!$K155=1,RegForms!M155=1),1,0)</f>
        <v>0</v>
      </c>
      <c r="D155">
        <f>IF(OR(RegForms!$K155=1,RegForms!N155=1),1,0)</f>
        <v>0</v>
      </c>
      <c r="E155">
        <f>IF(OR(RegForms!$K155=1,RegForms!O155=1),1,0)</f>
        <v>0</v>
      </c>
    </row>
    <row r="156" spans="1:5" hidden="1">
      <c r="A156">
        <f>RegForms!B156</f>
        <v>0</v>
      </c>
      <c r="B156">
        <f>IF(OR(RegForms!$K156=1,RegForms!L156=1),1,0)</f>
        <v>0</v>
      </c>
      <c r="C156">
        <f>IF(OR(RegForms!$K156=1,RegForms!M156=1),1,0)</f>
        <v>0</v>
      </c>
      <c r="D156">
        <f>IF(OR(RegForms!$K156=1,RegForms!N156=1),1,0)</f>
        <v>0</v>
      </c>
      <c r="E156">
        <f>IF(OR(RegForms!$K156=1,RegForms!O156=1),1,0)</f>
        <v>0</v>
      </c>
    </row>
    <row r="157" spans="1:5" hidden="1">
      <c r="A157">
        <f>RegForms!B157</f>
        <v>0</v>
      </c>
      <c r="B157">
        <f>IF(OR(RegForms!$K157=1,RegForms!L157=1),1,0)</f>
        <v>0</v>
      </c>
      <c r="C157">
        <f>IF(OR(RegForms!$K157=1,RegForms!M157=1),1,0)</f>
        <v>0</v>
      </c>
      <c r="D157">
        <f>IF(OR(RegForms!$K157=1,RegForms!N157=1),1,0)</f>
        <v>0</v>
      </c>
      <c r="E157">
        <f>IF(OR(RegForms!$K157=1,RegForms!O157=1),1,0)</f>
        <v>0</v>
      </c>
    </row>
    <row r="158" spans="1:5" hidden="1">
      <c r="A158">
        <f>RegForms!B158</f>
        <v>0</v>
      </c>
      <c r="B158">
        <f>IF(OR(RegForms!$K158=1,RegForms!L158=1),1,0)</f>
        <v>0</v>
      </c>
      <c r="C158">
        <f>IF(OR(RegForms!$K158=1,RegForms!M158=1),1,0)</f>
        <v>0</v>
      </c>
      <c r="D158">
        <f>IF(OR(RegForms!$K158=1,RegForms!N158=1),1,0)</f>
        <v>0</v>
      </c>
      <c r="E158">
        <f>IF(OR(RegForms!$K158=1,RegForms!O158=1),1,0)</f>
        <v>0</v>
      </c>
    </row>
    <row r="159" spans="1:5" hidden="1">
      <c r="A159">
        <f>RegForms!B159</f>
        <v>0</v>
      </c>
      <c r="B159">
        <f>IF(OR(RegForms!$K159=1,RegForms!L159=1),1,0)</f>
        <v>0</v>
      </c>
      <c r="C159">
        <f>IF(OR(RegForms!$K159=1,RegForms!M159=1),1,0)</f>
        <v>0</v>
      </c>
      <c r="D159">
        <f>IF(OR(RegForms!$K159=1,RegForms!N159=1),1,0)</f>
        <v>0</v>
      </c>
      <c r="E159">
        <f>IF(OR(RegForms!$K159=1,RegForms!O159=1),1,0)</f>
        <v>0</v>
      </c>
    </row>
    <row r="160" spans="1:5" hidden="1">
      <c r="A160">
        <f>RegForms!B160</f>
        <v>0</v>
      </c>
      <c r="B160">
        <f>IF(OR(RegForms!$K160=1,RegForms!L160=1),1,0)</f>
        <v>0</v>
      </c>
      <c r="C160">
        <f>IF(OR(RegForms!$K160=1,RegForms!M160=1),1,0)</f>
        <v>0</v>
      </c>
      <c r="D160">
        <f>IF(OR(RegForms!$K160=1,RegForms!N160=1),1,0)</f>
        <v>0</v>
      </c>
      <c r="E160">
        <f>IF(OR(RegForms!$K160=1,RegForms!O160=1),1,0)</f>
        <v>0</v>
      </c>
    </row>
    <row r="161" spans="1:5" hidden="1">
      <c r="A161">
        <f>RegForms!B161</f>
        <v>0</v>
      </c>
      <c r="B161">
        <f>IF(OR(RegForms!$K161=1,RegForms!L161=1),1,0)</f>
        <v>0</v>
      </c>
      <c r="C161">
        <f>IF(OR(RegForms!$K161=1,RegForms!M161=1),1,0)</f>
        <v>0</v>
      </c>
      <c r="D161">
        <f>IF(OR(RegForms!$K161=1,RegForms!N161=1),1,0)</f>
        <v>0</v>
      </c>
      <c r="E161">
        <f>IF(OR(RegForms!$K161=1,RegForms!O161=1),1,0)</f>
        <v>0</v>
      </c>
    </row>
    <row r="162" spans="1:5" hidden="1">
      <c r="A162">
        <f>RegForms!B162</f>
        <v>0</v>
      </c>
      <c r="B162">
        <f>IF(OR(RegForms!$K162=1,RegForms!L162=1),1,0)</f>
        <v>0</v>
      </c>
      <c r="C162">
        <f>IF(OR(RegForms!$K162=1,RegForms!M162=1),1,0)</f>
        <v>0</v>
      </c>
      <c r="D162">
        <f>IF(OR(RegForms!$K162=1,RegForms!N162=1),1,0)</f>
        <v>0</v>
      </c>
      <c r="E162">
        <f>IF(OR(RegForms!$K162=1,RegForms!O162=1),1,0)</f>
        <v>0</v>
      </c>
    </row>
    <row r="163" spans="1:5" hidden="1">
      <c r="A163">
        <f>RegForms!B163</f>
        <v>0</v>
      </c>
      <c r="B163">
        <f>IF(OR(RegForms!$K163=1,RegForms!L163=1),1,0)</f>
        <v>0</v>
      </c>
      <c r="C163">
        <f>IF(OR(RegForms!$K163=1,RegForms!M163=1),1,0)</f>
        <v>0</v>
      </c>
      <c r="D163">
        <f>IF(OR(RegForms!$K163=1,RegForms!N163=1),1,0)</f>
        <v>0</v>
      </c>
      <c r="E163">
        <f>IF(OR(RegForms!$K163=1,RegForms!O163=1),1,0)</f>
        <v>0</v>
      </c>
    </row>
    <row r="164" spans="1:5" hidden="1">
      <c r="A164">
        <f>RegForms!B164</f>
        <v>0</v>
      </c>
      <c r="B164">
        <f>IF(OR(RegForms!$K164=1,RegForms!L164=1),1,0)</f>
        <v>0</v>
      </c>
      <c r="C164">
        <f>IF(OR(RegForms!$K164=1,RegForms!M164=1),1,0)</f>
        <v>0</v>
      </c>
      <c r="D164">
        <f>IF(OR(RegForms!$K164=1,RegForms!N164=1),1,0)</f>
        <v>0</v>
      </c>
      <c r="E164">
        <f>IF(OR(RegForms!$K164=1,RegForms!O164=1),1,0)</f>
        <v>0</v>
      </c>
    </row>
    <row r="165" spans="1:5" hidden="1">
      <c r="A165">
        <f>RegForms!B165</f>
        <v>0</v>
      </c>
      <c r="B165">
        <f>IF(OR(RegForms!$K165=1,RegForms!L165=1),1,0)</f>
        <v>0</v>
      </c>
      <c r="C165">
        <f>IF(OR(RegForms!$K165=1,RegForms!M165=1),1,0)</f>
        <v>0</v>
      </c>
      <c r="D165">
        <f>IF(OR(RegForms!$K165=1,RegForms!N165=1),1,0)</f>
        <v>0</v>
      </c>
      <c r="E165">
        <f>IF(OR(RegForms!$K165=1,RegForms!O165=1),1,0)</f>
        <v>0</v>
      </c>
    </row>
    <row r="166" spans="1:5" hidden="1">
      <c r="A166">
        <f>RegForms!B166</f>
        <v>0</v>
      </c>
      <c r="B166">
        <f>IF(OR(RegForms!$K166=1,RegForms!L166=1),1,0)</f>
        <v>0</v>
      </c>
      <c r="C166">
        <f>IF(OR(RegForms!$K166=1,RegForms!M166=1),1,0)</f>
        <v>0</v>
      </c>
      <c r="D166">
        <f>IF(OR(RegForms!$K166=1,RegForms!N166=1),1,0)</f>
        <v>0</v>
      </c>
      <c r="E166">
        <f>IF(OR(RegForms!$K166=1,RegForms!O166=1),1,0)</f>
        <v>0</v>
      </c>
    </row>
    <row r="167" spans="1:5" hidden="1">
      <c r="A167">
        <f>RegForms!B167</f>
        <v>0</v>
      </c>
      <c r="B167">
        <f>IF(OR(RegForms!$K167=1,RegForms!L167=1),1,0)</f>
        <v>0</v>
      </c>
      <c r="C167">
        <f>IF(OR(RegForms!$K167=1,RegForms!M167=1),1,0)</f>
        <v>0</v>
      </c>
      <c r="D167">
        <f>IF(OR(RegForms!$K167=1,RegForms!N167=1),1,0)</f>
        <v>0</v>
      </c>
      <c r="E167">
        <f>IF(OR(RegForms!$K167=1,RegForms!O167=1),1,0)</f>
        <v>0</v>
      </c>
    </row>
    <row r="168" spans="1:5" hidden="1">
      <c r="A168">
        <f>RegForms!B168</f>
        <v>0</v>
      </c>
      <c r="B168">
        <f>IF(OR(RegForms!$K168=1,RegForms!L168=1),1,0)</f>
        <v>0</v>
      </c>
      <c r="C168">
        <f>IF(OR(RegForms!$K168=1,RegForms!M168=1),1,0)</f>
        <v>0</v>
      </c>
      <c r="D168">
        <f>IF(OR(RegForms!$K168=1,RegForms!N168=1),1,0)</f>
        <v>0</v>
      </c>
      <c r="E168">
        <f>IF(OR(RegForms!$K168=1,RegForms!O168=1),1,0)</f>
        <v>0</v>
      </c>
    </row>
    <row r="169" spans="1:5" hidden="1">
      <c r="A169">
        <f>RegForms!B169</f>
        <v>0</v>
      </c>
      <c r="B169">
        <f>IF(OR(RegForms!$K169=1,RegForms!L169=1),1,0)</f>
        <v>0</v>
      </c>
      <c r="C169">
        <f>IF(OR(RegForms!$K169=1,RegForms!M169=1),1,0)</f>
        <v>0</v>
      </c>
      <c r="D169">
        <f>IF(OR(RegForms!$K169=1,RegForms!N169=1),1,0)</f>
        <v>0</v>
      </c>
      <c r="E169">
        <f>IF(OR(RegForms!$K169=1,RegForms!O169=1),1,0)</f>
        <v>0</v>
      </c>
    </row>
    <row r="170" spans="1:5" hidden="1">
      <c r="A170">
        <f>RegForms!B170</f>
        <v>0</v>
      </c>
      <c r="B170">
        <f>IF(OR(RegForms!$K170=1,RegForms!L170=1),1,0)</f>
        <v>0</v>
      </c>
      <c r="C170">
        <f>IF(OR(RegForms!$K170=1,RegForms!M170=1),1,0)</f>
        <v>0</v>
      </c>
      <c r="D170">
        <f>IF(OR(RegForms!$K170=1,RegForms!N170=1),1,0)</f>
        <v>0</v>
      </c>
      <c r="E170">
        <f>IF(OR(RegForms!$K170=1,RegForms!O170=1),1,0)</f>
        <v>0</v>
      </c>
    </row>
    <row r="171" spans="1:5" hidden="1">
      <c r="A171">
        <f>RegForms!B171</f>
        <v>0</v>
      </c>
      <c r="B171">
        <f>IF(OR(RegForms!$K171=1,RegForms!L171=1),1,0)</f>
        <v>0</v>
      </c>
      <c r="C171">
        <f>IF(OR(RegForms!$K171=1,RegForms!M171=1),1,0)</f>
        <v>0</v>
      </c>
      <c r="D171">
        <f>IF(OR(RegForms!$K171=1,RegForms!N171=1),1,0)</f>
        <v>0</v>
      </c>
      <c r="E171">
        <f>IF(OR(RegForms!$K171=1,RegForms!O171=1),1,0)</f>
        <v>0</v>
      </c>
    </row>
    <row r="172" spans="1:5" hidden="1">
      <c r="A172">
        <f>RegForms!B172</f>
        <v>0</v>
      </c>
      <c r="B172">
        <f>IF(OR(RegForms!$K172=1,RegForms!L172=1),1,0)</f>
        <v>0</v>
      </c>
      <c r="C172">
        <f>IF(OR(RegForms!$K172=1,RegForms!M172=1),1,0)</f>
        <v>0</v>
      </c>
      <c r="D172">
        <f>IF(OR(RegForms!$K172=1,RegForms!N172=1),1,0)</f>
        <v>0</v>
      </c>
      <c r="E172">
        <f>IF(OR(RegForms!$K172=1,RegForms!O172=1),1,0)</f>
        <v>0</v>
      </c>
    </row>
    <row r="173" spans="1:5" hidden="1">
      <c r="A173">
        <f>RegForms!B173</f>
        <v>0</v>
      </c>
      <c r="B173">
        <f>IF(OR(RegForms!$K173=1,RegForms!L173=1),1,0)</f>
        <v>0</v>
      </c>
      <c r="C173">
        <f>IF(OR(RegForms!$K173=1,RegForms!M173=1),1,0)</f>
        <v>0</v>
      </c>
      <c r="D173">
        <f>IF(OR(RegForms!$K173=1,RegForms!N173=1),1,0)</f>
        <v>0</v>
      </c>
      <c r="E173">
        <f>IF(OR(RegForms!$K173=1,RegForms!O173=1),1,0)</f>
        <v>0</v>
      </c>
    </row>
    <row r="174" spans="1:5" hidden="1">
      <c r="A174">
        <f>RegForms!B174</f>
        <v>0</v>
      </c>
      <c r="B174">
        <f>IF(OR(RegForms!$K174=1,RegForms!L174=1),1,0)</f>
        <v>0</v>
      </c>
      <c r="C174">
        <f>IF(OR(RegForms!$K174=1,RegForms!M174=1),1,0)</f>
        <v>0</v>
      </c>
      <c r="D174">
        <f>IF(OR(RegForms!$K174=1,RegForms!N174=1),1,0)</f>
        <v>0</v>
      </c>
      <c r="E174">
        <f>IF(OR(RegForms!$K174=1,RegForms!O174=1),1,0)</f>
        <v>0</v>
      </c>
    </row>
    <row r="175" spans="1:5" hidden="1">
      <c r="A175">
        <f>RegForms!B175</f>
        <v>0</v>
      </c>
      <c r="B175">
        <f>IF(OR(RegForms!$K175=1,RegForms!L175=1),1,0)</f>
        <v>0</v>
      </c>
      <c r="C175">
        <f>IF(OR(RegForms!$K175=1,RegForms!M175=1),1,0)</f>
        <v>0</v>
      </c>
      <c r="D175">
        <f>IF(OR(RegForms!$K175=1,RegForms!N175=1),1,0)</f>
        <v>0</v>
      </c>
      <c r="E175">
        <f>IF(OR(RegForms!$K175=1,RegForms!O175=1),1,0)</f>
        <v>0</v>
      </c>
    </row>
    <row r="176" spans="1:5" hidden="1">
      <c r="A176">
        <f>RegForms!B176</f>
        <v>0</v>
      </c>
      <c r="B176">
        <f>IF(OR(RegForms!$K176=1,RegForms!L176=1),1,0)</f>
        <v>0</v>
      </c>
      <c r="C176">
        <f>IF(OR(RegForms!$K176=1,RegForms!M176=1),1,0)</f>
        <v>0</v>
      </c>
      <c r="D176">
        <f>IF(OR(RegForms!$K176=1,RegForms!N176=1),1,0)</f>
        <v>0</v>
      </c>
      <c r="E176">
        <f>IF(OR(RegForms!$K176=1,RegForms!O176=1),1,0)</f>
        <v>0</v>
      </c>
    </row>
    <row r="177" spans="1:5" hidden="1">
      <c r="A177">
        <f>RegForms!B177</f>
        <v>0</v>
      </c>
      <c r="B177">
        <f>IF(OR(RegForms!$K177=1,RegForms!L177=1),1,0)</f>
        <v>0</v>
      </c>
      <c r="C177">
        <f>IF(OR(RegForms!$K177=1,RegForms!M177=1),1,0)</f>
        <v>0</v>
      </c>
      <c r="D177">
        <f>IF(OR(RegForms!$K177=1,RegForms!N177=1),1,0)</f>
        <v>0</v>
      </c>
      <c r="E177">
        <f>IF(OR(RegForms!$K177=1,RegForms!O177=1),1,0)</f>
        <v>0</v>
      </c>
    </row>
    <row r="178" spans="1:5" hidden="1">
      <c r="A178">
        <f>RegForms!B178</f>
        <v>0</v>
      </c>
      <c r="B178">
        <f>IF(OR(RegForms!$K178=1,RegForms!L178=1),1,0)</f>
        <v>0</v>
      </c>
      <c r="C178">
        <f>IF(OR(RegForms!$K178=1,RegForms!M178=1),1,0)</f>
        <v>0</v>
      </c>
      <c r="D178">
        <f>IF(OR(RegForms!$K178=1,RegForms!N178=1),1,0)</f>
        <v>0</v>
      </c>
      <c r="E178">
        <f>IF(OR(RegForms!$K178=1,RegForms!O178=1),1,0)</f>
        <v>0</v>
      </c>
    </row>
    <row r="179" spans="1:5" hidden="1">
      <c r="A179">
        <f>RegForms!B179</f>
        <v>0</v>
      </c>
      <c r="B179">
        <f>IF(OR(RegForms!$K179=1,RegForms!L179=1),1,0)</f>
        <v>0</v>
      </c>
      <c r="C179">
        <f>IF(OR(RegForms!$K179=1,RegForms!M179=1),1,0)</f>
        <v>0</v>
      </c>
      <c r="D179">
        <f>IF(OR(RegForms!$K179=1,RegForms!N179=1),1,0)</f>
        <v>0</v>
      </c>
      <c r="E179">
        <f>IF(OR(RegForms!$K179=1,RegForms!O179=1),1,0)</f>
        <v>0</v>
      </c>
    </row>
    <row r="180" spans="1:5" hidden="1">
      <c r="A180">
        <f>RegForms!B180</f>
        <v>0</v>
      </c>
      <c r="B180">
        <f>IF(OR(RegForms!$K180=1,RegForms!L180=1),1,0)</f>
        <v>0</v>
      </c>
      <c r="C180">
        <f>IF(OR(RegForms!$K180=1,RegForms!M180=1),1,0)</f>
        <v>0</v>
      </c>
      <c r="D180">
        <f>IF(OR(RegForms!$K180=1,RegForms!N180=1),1,0)</f>
        <v>0</v>
      </c>
      <c r="E180">
        <f>IF(OR(RegForms!$K180=1,RegForms!O180=1),1,0)</f>
        <v>0</v>
      </c>
    </row>
    <row r="181" spans="1:5" hidden="1">
      <c r="A181">
        <f>RegForms!B181</f>
        <v>0</v>
      </c>
      <c r="B181">
        <f>IF(OR(RegForms!$K181=1,RegForms!L181=1),1,0)</f>
        <v>0</v>
      </c>
      <c r="C181">
        <f>IF(OR(RegForms!$K181=1,RegForms!M181=1),1,0)</f>
        <v>0</v>
      </c>
      <c r="D181">
        <f>IF(OR(RegForms!$K181=1,RegForms!N181=1),1,0)</f>
        <v>0</v>
      </c>
      <c r="E181">
        <f>IF(OR(RegForms!$K181=1,RegForms!O181=1),1,0)</f>
        <v>0</v>
      </c>
    </row>
    <row r="182" spans="1:5" hidden="1">
      <c r="A182">
        <f>RegForms!B182</f>
        <v>0</v>
      </c>
      <c r="B182">
        <f>IF(OR(RegForms!$K182=1,RegForms!L182=1),1,0)</f>
        <v>0</v>
      </c>
      <c r="C182">
        <f>IF(OR(RegForms!$K182=1,RegForms!M182=1),1,0)</f>
        <v>0</v>
      </c>
      <c r="D182">
        <f>IF(OR(RegForms!$K182=1,RegForms!N182=1),1,0)</f>
        <v>0</v>
      </c>
      <c r="E182">
        <f>IF(OR(RegForms!$K182=1,RegForms!O182=1),1,0)</f>
        <v>0</v>
      </c>
    </row>
    <row r="183" spans="1:5" hidden="1">
      <c r="A183">
        <f>RegForms!B183</f>
        <v>0</v>
      </c>
      <c r="B183">
        <f>IF(OR(RegForms!$K183=1,RegForms!L183=1),1,0)</f>
        <v>0</v>
      </c>
      <c r="C183">
        <f>IF(OR(RegForms!$K183=1,RegForms!M183=1),1,0)</f>
        <v>0</v>
      </c>
      <c r="D183">
        <f>IF(OR(RegForms!$K183=1,RegForms!N183=1),1,0)</f>
        <v>0</v>
      </c>
      <c r="E183">
        <f>IF(OR(RegForms!$K183=1,RegForms!O183=1),1,0)</f>
        <v>0</v>
      </c>
    </row>
    <row r="184" spans="1:5" hidden="1">
      <c r="A184">
        <f>RegForms!B184</f>
        <v>0</v>
      </c>
      <c r="B184">
        <f>IF(OR(RegForms!$K184=1,RegForms!L184=1),1,0)</f>
        <v>0</v>
      </c>
      <c r="C184">
        <f>IF(OR(RegForms!$K184=1,RegForms!M184=1),1,0)</f>
        <v>0</v>
      </c>
      <c r="D184">
        <f>IF(OR(RegForms!$K184=1,RegForms!N184=1),1,0)</f>
        <v>0</v>
      </c>
      <c r="E184">
        <f>IF(OR(RegForms!$K184=1,RegForms!O184=1),1,0)</f>
        <v>0</v>
      </c>
    </row>
    <row r="185" spans="1:5" hidden="1">
      <c r="A185">
        <f>RegForms!B185</f>
        <v>0</v>
      </c>
      <c r="B185">
        <f>IF(OR(RegForms!$K185=1,RegForms!L185=1),1,0)</f>
        <v>0</v>
      </c>
      <c r="C185">
        <f>IF(OR(RegForms!$K185=1,RegForms!M185=1),1,0)</f>
        <v>0</v>
      </c>
      <c r="D185">
        <f>IF(OR(RegForms!$K185=1,RegForms!N185=1),1,0)</f>
        <v>0</v>
      </c>
      <c r="E185">
        <f>IF(OR(RegForms!$K185=1,RegForms!O185=1),1,0)</f>
        <v>0</v>
      </c>
    </row>
    <row r="186" spans="1:5" hidden="1">
      <c r="A186">
        <f>RegForms!B186</f>
        <v>0</v>
      </c>
      <c r="B186">
        <f>IF(OR(RegForms!$K186=1,RegForms!L186=1),1,0)</f>
        <v>0</v>
      </c>
      <c r="C186">
        <f>IF(OR(RegForms!$K186=1,RegForms!M186=1),1,0)</f>
        <v>0</v>
      </c>
      <c r="D186">
        <f>IF(OR(RegForms!$K186=1,RegForms!N186=1),1,0)</f>
        <v>0</v>
      </c>
      <c r="E186">
        <f>IF(OR(RegForms!$K186=1,RegForms!O186=1),1,0)</f>
        <v>0</v>
      </c>
    </row>
    <row r="187" spans="1:5" hidden="1">
      <c r="A187">
        <f>RegForms!B187</f>
        <v>0</v>
      </c>
      <c r="B187">
        <f>IF(OR(RegForms!$K187=1,RegForms!L187=1),1,0)</f>
        <v>0</v>
      </c>
      <c r="C187">
        <f>IF(OR(RegForms!$K187=1,RegForms!M187=1),1,0)</f>
        <v>0</v>
      </c>
      <c r="D187">
        <f>IF(OR(RegForms!$K187=1,RegForms!N187=1),1,0)</f>
        <v>0</v>
      </c>
      <c r="E187">
        <f>IF(OR(RegForms!$K187=1,RegForms!O187=1),1,0)</f>
        <v>0</v>
      </c>
    </row>
    <row r="188" spans="1:5" hidden="1">
      <c r="A188">
        <f>RegForms!B188</f>
        <v>0</v>
      </c>
      <c r="B188">
        <f>IF(OR(RegForms!$K188=1,RegForms!L188=1),1,0)</f>
        <v>0</v>
      </c>
      <c r="C188">
        <f>IF(OR(RegForms!$K188=1,RegForms!M188=1),1,0)</f>
        <v>0</v>
      </c>
      <c r="D188">
        <f>IF(OR(RegForms!$K188=1,RegForms!N188=1),1,0)</f>
        <v>0</v>
      </c>
      <c r="E188">
        <f>IF(OR(RegForms!$K188=1,RegForms!O188=1),1,0)</f>
        <v>0</v>
      </c>
    </row>
    <row r="189" spans="1:5" hidden="1">
      <c r="A189">
        <f>RegForms!B189</f>
        <v>0</v>
      </c>
      <c r="B189">
        <f>IF(OR(RegForms!$K189=1,RegForms!L189=1),1,0)</f>
        <v>0</v>
      </c>
      <c r="C189">
        <f>IF(OR(RegForms!$K189=1,RegForms!M189=1),1,0)</f>
        <v>0</v>
      </c>
      <c r="D189">
        <f>IF(OR(RegForms!$K189=1,RegForms!N189=1),1,0)</f>
        <v>0</v>
      </c>
      <c r="E189">
        <f>IF(OR(RegForms!$K189=1,RegForms!O189=1),1,0)</f>
        <v>0</v>
      </c>
    </row>
    <row r="190" spans="1:5" hidden="1">
      <c r="A190">
        <f>RegForms!B190</f>
        <v>0</v>
      </c>
      <c r="B190">
        <f>IF(OR(RegForms!$K190=1,RegForms!L190=1),1,0)</f>
        <v>0</v>
      </c>
      <c r="C190">
        <f>IF(OR(RegForms!$K190=1,RegForms!M190=1),1,0)</f>
        <v>0</v>
      </c>
      <c r="D190">
        <f>IF(OR(RegForms!$K190=1,RegForms!N190=1),1,0)</f>
        <v>0</v>
      </c>
      <c r="E190">
        <f>IF(OR(RegForms!$K190=1,RegForms!O190=1),1,0)</f>
        <v>0</v>
      </c>
    </row>
    <row r="191" spans="1:5" hidden="1">
      <c r="A191">
        <f>RegForms!B191</f>
        <v>0</v>
      </c>
      <c r="B191">
        <f>IF(OR(RegForms!$K191=1,RegForms!L191=1),1,0)</f>
        <v>0</v>
      </c>
      <c r="C191">
        <f>IF(OR(RegForms!$K191=1,RegForms!M191=1),1,0)</f>
        <v>0</v>
      </c>
      <c r="D191">
        <f>IF(OR(RegForms!$K191=1,RegForms!N191=1),1,0)</f>
        <v>0</v>
      </c>
      <c r="E191">
        <f>IF(OR(RegForms!$K191=1,RegForms!O191=1),1,0)</f>
        <v>0</v>
      </c>
    </row>
    <row r="192" spans="1:5" hidden="1">
      <c r="A192">
        <f>RegForms!B192</f>
        <v>0</v>
      </c>
      <c r="B192">
        <f>IF(OR(RegForms!$K192=1,RegForms!L192=1),1,0)</f>
        <v>0</v>
      </c>
      <c r="C192">
        <f>IF(OR(RegForms!$K192=1,RegForms!M192=1),1,0)</f>
        <v>0</v>
      </c>
      <c r="D192">
        <f>IF(OR(RegForms!$K192=1,RegForms!N192=1),1,0)</f>
        <v>0</v>
      </c>
      <c r="E192">
        <f>IF(OR(RegForms!$K192=1,RegForms!O192=1),1,0)</f>
        <v>0</v>
      </c>
    </row>
    <row r="193" spans="1:5" hidden="1">
      <c r="A193">
        <f>RegForms!B193</f>
        <v>0</v>
      </c>
      <c r="B193">
        <f>IF(OR(RegForms!$K193=1,RegForms!L193=1),1,0)</f>
        <v>0</v>
      </c>
      <c r="C193">
        <f>IF(OR(RegForms!$K193=1,RegForms!M193=1),1,0)</f>
        <v>0</v>
      </c>
      <c r="D193">
        <f>IF(OR(RegForms!$K193=1,RegForms!N193=1),1,0)</f>
        <v>0</v>
      </c>
      <c r="E193">
        <f>IF(OR(RegForms!$K193=1,RegForms!O193=1),1,0)</f>
        <v>0</v>
      </c>
    </row>
    <row r="194" spans="1:5" hidden="1">
      <c r="A194">
        <f>RegForms!B194</f>
        <v>0</v>
      </c>
      <c r="B194">
        <f>IF(OR(RegForms!$K194=1,RegForms!L194=1),1,0)</f>
        <v>0</v>
      </c>
      <c r="C194">
        <f>IF(OR(RegForms!$K194=1,RegForms!M194=1),1,0)</f>
        <v>0</v>
      </c>
      <c r="D194">
        <f>IF(OR(RegForms!$K194=1,RegForms!N194=1),1,0)</f>
        <v>0</v>
      </c>
      <c r="E194">
        <f>IF(OR(RegForms!$K194=1,RegForms!O194=1),1,0)</f>
        <v>0</v>
      </c>
    </row>
    <row r="195" spans="1:5" hidden="1">
      <c r="A195">
        <f>RegForms!B195</f>
        <v>0</v>
      </c>
      <c r="B195">
        <f>IF(OR(RegForms!$K195=1,RegForms!L195=1),1,0)</f>
        <v>0</v>
      </c>
      <c r="C195">
        <f>IF(OR(RegForms!$K195=1,RegForms!M195=1),1,0)</f>
        <v>0</v>
      </c>
      <c r="D195">
        <f>IF(OR(RegForms!$K195=1,RegForms!N195=1),1,0)</f>
        <v>0</v>
      </c>
      <c r="E195">
        <f>IF(OR(RegForms!$K195=1,RegForms!O195=1),1,0)</f>
        <v>0</v>
      </c>
    </row>
    <row r="196" spans="1:5" hidden="1">
      <c r="A196">
        <f>RegForms!B196</f>
        <v>0</v>
      </c>
      <c r="B196">
        <f>IF(OR(RegForms!$K196=1,RegForms!L196=1),1,0)</f>
        <v>0</v>
      </c>
      <c r="C196">
        <f>IF(OR(RegForms!$K196=1,RegForms!M196=1),1,0)</f>
        <v>0</v>
      </c>
      <c r="D196">
        <f>IF(OR(RegForms!$K196=1,RegForms!N196=1),1,0)</f>
        <v>0</v>
      </c>
      <c r="E196">
        <f>IF(OR(RegForms!$K196=1,RegForms!O196=1),1,0)</f>
        <v>0</v>
      </c>
    </row>
    <row r="197" spans="1:5" hidden="1">
      <c r="A197">
        <f>RegForms!B197</f>
        <v>0</v>
      </c>
      <c r="B197">
        <f>IF(OR(RegForms!$K197=1,RegForms!L197=1),1,0)</f>
        <v>0</v>
      </c>
      <c r="C197">
        <f>IF(OR(RegForms!$K197=1,RegForms!M197=1),1,0)</f>
        <v>0</v>
      </c>
      <c r="D197">
        <f>IF(OR(RegForms!$K197=1,RegForms!N197=1),1,0)</f>
        <v>0</v>
      </c>
      <c r="E197">
        <f>IF(OR(RegForms!$K197=1,RegForms!O197=1),1,0)</f>
        <v>0</v>
      </c>
    </row>
    <row r="198" spans="1:5" hidden="1">
      <c r="A198">
        <f>RegForms!B198</f>
        <v>0</v>
      </c>
      <c r="B198">
        <f>IF(OR(RegForms!$K198=1,RegForms!L198=1),1,0)</f>
        <v>0</v>
      </c>
      <c r="C198">
        <f>IF(OR(RegForms!$K198=1,RegForms!M198=1),1,0)</f>
        <v>0</v>
      </c>
      <c r="D198">
        <f>IF(OR(RegForms!$K198=1,RegForms!N198=1),1,0)</f>
        <v>0</v>
      </c>
      <c r="E198">
        <f>IF(OR(RegForms!$K198=1,RegForms!O198=1),1,0)</f>
        <v>0</v>
      </c>
    </row>
    <row r="199" spans="1:5" hidden="1">
      <c r="A199">
        <f>RegForms!B199</f>
        <v>0</v>
      </c>
      <c r="B199">
        <f>IF(OR(RegForms!$K199=1,RegForms!L199=1),1,0)</f>
        <v>0</v>
      </c>
      <c r="C199">
        <f>IF(OR(RegForms!$K199=1,RegForms!M199=1),1,0)</f>
        <v>0</v>
      </c>
      <c r="D199">
        <f>IF(OR(RegForms!$K199=1,RegForms!N199=1),1,0)</f>
        <v>0</v>
      </c>
      <c r="E199">
        <f>IF(OR(RegForms!$K199=1,RegForms!O199=1),1,0)</f>
        <v>0</v>
      </c>
    </row>
    <row r="200" spans="1:5" hidden="1">
      <c r="A200">
        <f>RegForms!B200</f>
        <v>0</v>
      </c>
      <c r="B200">
        <f>IF(OR(RegForms!$K200=1,RegForms!L200=1),1,0)</f>
        <v>0</v>
      </c>
      <c r="C200">
        <f>IF(OR(RegForms!$K200=1,RegForms!M200=1),1,0)</f>
        <v>0</v>
      </c>
      <c r="D200">
        <f>IF(OR(RegForms!$K200=1,RegForms!N200=1),1,0)</f>
        <v>0</v>
      </c>
      <c r="E200">
        <f>IF(OR(RegForms!$K200=1,RegForms!O200=1),1,0)</f>
        <v>0</v>
      </c>
    </row>
    <row r="201" spans="1:5" hidden="1">
      <c r="A201">
        <f>RegForms!B201</f>
        <v>0</v>
      </c>
      <c r="B201">
        <f>IF(OR(RegForms!$K201=1,RegForms!L201=1),1,0)</f>
        <v>0</v>
      </c>
      <c r="C201">
        <f>IF(OR(RegForms!$K201=1,RegForms!M201=1),1,0)</f>
        <v>0</v>
      </c>
      <c r="D201">
        <f>IF(OR(RegForms!$K201=1,RegForms!N201=1),1,0)</f>
        <v>0</v>
      </c>
      <c r="E201">
        <f>IF(OR(RegForms!$K201=1,RegForms!O201=1),1,0)</f>
        <v>0</v>
      </c>
    </row>
    <row r="202" spans="1:5" hidden="1">
      <c r="A202">
        <f>RegForms!B202</f>
        <v>0</v>
      </c>
      <c r="B202">
        <f>IF(OR(RegForms!$K202=1,RegForms!L202=1),1,0)</f>
        <v>0</v>
      </c>
      <c r="C202">
        <f>IF(OR(RegForms!$K202=1,RegForms!M202=1),1,0)</f>
        <v>0</v>
      </c>
      <c r="D202">
        <f>IF(OR(RegForms!$K202=1,RegForms!N202=1),1,0)</f>
        <v>0</v>
      </c>
      <c r="E202">
        <f>IF(OR(RegForms!$K202=1,RegForms!O202=1),1,0)</f>
        <v>0</v>
      </c>
    </row>
    <row r="203" spans="1:5" hidden="1">
      <c r="A203">
        <f>RegForms!B203</f>
        <v>0</v>
      </c>
      <c r="B203">
        <f>IF(OR(RegForms!$K203=1,RegForms!L203=1),1,0)</f>
        <v>0</v>
      </c>
      <c r="C203">
        <f>IF(OR(RegForms!$K203=1,RegForms!M203=1),1,0)</f>
        <v>0</v>
      </c>
      <c r="D203">
        <f>IF(OR(RegForms!$K203=1,RegForms!N203=1),1,0)</f>
        <v>0</v>
      </c>
      <c r="E203">
        <f>IF(OR(RegForms!$K203=1,RegForms!O203=1),1,0)</f>
        <v>0</v>
      </c>
    </row>
    <row r="204" spans="1:5" hidden="1">
      <c r="A204">
        <f>RegForms!B204</f>
        <v>0</v>
      </c>
      <c r="B204">
        <f>IF(OR(RegForms!$K204=1,RegForms!L204=1),1,0)</f>
        <v>0</v>
      </c>
      <c r="C204">
        <f>IF(OR(RegForms!$K204=1,RegForms!M204=1),1,0)</f>
        <v>0</v>
      </c>
      <c r="D204">
        <f>IF(OR(RegForms!$K204=1,RegForms!N204=1),1,0)</f>
        <v>0</v>
      </c>
      <c r="E204">
        <f>IF(OR(RegForms!$K204=1,RegForms!O204=1),1,0)</f>
        <v>0</v>
      </c>
    </row>
    <row r="205" spans="1:5" hidden="1">
      <c r="A205">
        <f>RegForms!B205</f>
        <v>0</v>
      </c>
      <c r="B205">
        <f>IF(OR(RegForms!$K205=1,RegForms!L205=1),1,0)</f>
        <v>0</v>
      </c>
      <c r="C205">
        <f>IF(OR(RegForms!$K205=1,RegForms!M205=1),1,0)</f>
        <v>0</v>
      </c>
      <c r="D205">
        <f>IF(OR(RegForms!$K205=1,RegForms!N205=1),1,0)</f>
        <v>0</v>
      </c>
      <c r="E205">
        <f>IF(OR(RegForms!$K205=1,RegForms!O205=1),1,0)</f>
        <v>0</v>
      </c>
    </row>
    <row r="206" spans="1:5" hidden="1">
      <c r="A206">
        <f>RegForms!B206</f>
        <v>0</v>
      </c>
      <c r="B206">
        <f>IF(OR(RegForms!$K206=1,RegForms!L206=1),1,0)</f>
        <v>0</v>
      </c>
      <c r="C206">
        <f>IF(OR(RegForms!$K206=1,RegForms!M206=1),1,0)</f>
        <v>0</v>
      </c>
      <c r="D206">
        <f>IF(OR(RegForms!$K206=1,RegForms!N206=1),1,0)</f>
        <v>0</v>
      </c>
      <c r="E206">
        <f>IF(OR(RegForms!$K206=1,RegForms!O206=1),1,0)</f>
        <v>0</v>
      </c>
    </row>
    <row r="207" spans="1:5" hidden="1">
      <c r="A207">
        <f>RegForms!B207</f>
        <v>0</v>
      </c>
      <c r="B207">
        <f>IF(OR(RegForms!$K207=1,RegForms!L207=1),1,0)</f>
        <v>0</v>
      </c>
      <c r="C207">
        <f>IF(OR(RegForms!$K207=1,RegForms!M207=1),1,0)</f>
        <v>0</v>
      </c>
      <c r="D207">
        <f>IF(OR(RegForms!$K207=1,RegForms!N207=1),1,0)</f>
        <v>0</v>
      </c>
      <c r="E207">
        <f>IF(OR(RegForms!$K207=1,RegForms!O207=1),1,0)</f>
        <v>0</v>
      </c>
    </row>
    <row r="208" spans="1:5" hidden="1">
      <c r="A208">
        <f>RegForms!B208</f>
        <v>0</v>
      </c>
      <c r="B208">
        <f>IF(OR(RegForms!$K208=1,RegForms!L208=1),1,0)</f>
        <v>0</v>
      </c>
      <c r="C208">
        <f>IF(OR(RegForms!$K208=1,RegForms!M208=1),1,0)</f>
        <v>0</v>
      </c>
      <c r="D208">
        <f>IF(OR(RegForms!$K208=1,RegForms!N208=1),1,0)</f>
        <v>0</v>
      </c>
      <c r="E208">
        <f>IF(OR(RegForms!$K208=1,RegForms!O208=1),1,0)</f>
        <v>0</v>
      </c>
    </row>
    <row r="209" spans="1:5" hidden="1">
      <c r="A209">
        <f>RegForms!B209</f>
        <v>0</v>
      </c>
      <c r="B209">
        <f>IF(OR(RegForms!$K209=1,RegForms!L209=1),1,0)</f>
        <v>0</v>
      </c>
      <c r="C209">
        <f>IF(OR(RegForms!$K209=1,RegForms!M209=1),1,0)</f>
        <v>0</v>
      </c>
      <c r="D209">
        <f>IF(OR(RegForms!$K209=1,RegForms!N209=1),1,0)</f>
        <v>0</v>
      </c>
      <c r="E209">
        <f>IF(OR(RegForms!$K209=1,RegForms!O209=1),1,0)</f>
        <v>0</v>
      </c>
    </row>
    <row r="210" spans="1:5" hidden="1">
      <c r="A210">
        <f>RegForms!B210</f>
        <v>0</v>
      </c>
      <c r="B210">
        <f>IF(OR(RegForms!$K210=1,RegForms!L210=1),1,0)</f>
        <v>0</v>
      </c>
      <c r="C210">
        <f>IF(OR(RegForms!$K210=1,RegForms!M210=1),1,0)</f>
        <v>0</v>
      </c>
      <c r="D210">
        <f>IF(OR(RegForms!$K210=1,RegForms!N210=1),1,0)</f>
        <v>0</v>
      </c>
      <c r="E210">
        <f>IF(OR(RegForms!$K210=1,RegForms!O210=1),1,0)</f>
        <v>0</v>
      </c>
    </row>
  </sheetData>
  <autoFilter ref="A10:I210">
    <filterColumn colId="5">
      <filters>
        <filter val="TRUE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 filterMode="1"/>
  <dimension ref="A1:P109"/>
  <sheetViews>
    <sheetView topLeftCell="C1" workbookViewId="0">
      <selection activeCell="L19" sqref="L19"/>
    </sheetView>
  </sheetViews>
  <sheetFormatPr defaultRowHeight="15"/>
  <sheetData>
    <row r="1" spans="1:16">
      <c r="A1" t="s">
        <v>694</v>
      </c>
    </row>
    <row r="4" spans="1:16">
      <c r="K4" s="2" t="s">
        <v>697</v>
      </c>
      <c r="L4" s="2">
        <f>SUM(L5:L6)</f>
        <v>8</v>
      </c>
      <c r="M4" s="2">
        <f t="shared" ref="M4:P4" si="0">SUM(M5:M6)</f>
        <v>21</v>
      </c>
      <c r="N4" s="2">
        <f t="shared" si="0"/>
        <v>18</v>
      </c>
      <c r="O4" s="2">
        <f t="shared" si="0"/>
        <v>15</v>
      </c>
      <c r="P4" s="2">
        <f t="shared" si="0"/>
        <v>10</v>
      </c>
    </row>
    <row r="5" spans="1:16">
      <c r="L5" s="115">
        <v>2</v>
      </c>
      <c r="M5" t="s">
        <v>696</v>
      </c>
    </row>
    <row r="6" spans="1:16">
      <c r="K6" t="s">
        <v>698</v>
      </c>
      <c r="L6">
        <f>SUM(L11:L109)</f>
        <v>6</v>
      </c>
      <c r="M6">
        <f t="shared" ref="M6:P6" si="1">SUM(M11:M109)</f>
        <v>21</v>
      </c>
      <c r="N6">
        <f t="shared" si="1"/>
        <v>18</v>
      </c>
      <c r="O6">
        <f t="shared" si="1"/>
        <v>15</v>
      </c>
      <c r="P6">
        <f t="shared" si="1"/>
        <v>10</v>
      </c>
    </row>
    <row r="8" spans="1:16">
      <c r="B8" t="s">
        <v>692</v>
      </c>
      <c r="G8" t="s">
        <v>693</v>
      </c>
      <c r="L8" t="s">
        <v>695</v>
      </c>
    </row>
    <row r="9" spans="1:16">
      <c r="G9" s="115"/>
    </row>
    <row r="10" spans="1:16">
      <c r="A10" t="s">
        <v>0</v>
      </c>
      <c r="B10" t="s">
        <v>38</v>
      </c>
      <c r="C10" t="s">
        <v>19</v>
      </c>
      <c r="D10" t="s">
        <v>20</v>
      </c>
      <c r="E10" t="s">
        <v>22</v>
      </c>
      <c r="F10" t="s">
        <v>21</v>
      </c>
      <c r="G10" t="s">
        <v>38</v>
      </c>
      <c r="H10" t="s">
        <v>19</v>
      </c>
      <c r="I10" t="s">
        <v>20</v>
      </c>
      <c r="J10" t="s">
        <v>22</v>
      </c>
      <c r="K10" t="s">
        <v>21</v>
      </c>
      <c r="L10" t="s">
        <v>38</v>
      </c>
      <c r="M10" t="s">
        <v>19</v>
      </c>
      <c r="N10" t="s">
        <v>20</v>
      </c>
      <c r="O10" t="s">
        <v>22</v>
      </c>
      <c r="P10" t="s">
        <v>21</v>
      </c>
    </row>
    <row r="11" spans="1:16" hidden="1">
      <c r="A11" t="str">
        <f>RegForms!B11</f>
        <v>Anne Hall</v>
      </c>
      <c r="B11">
        <f>SUM(RegForms!P11:S11,RegForms!T11)</f>
        <v>1</v>
      </c>
      <c r="C11">
        <f>SUM(RegForms!P11:S11,RegForms!U11,RegForms!Y11)</f>
        <v>1</v>
      </c>
      <c r="D11">
        <f>SUM(RegForms!P11:S11,RegForms!Y11,RegForms!AC11)</f>
        <v>1</v>
      </c>
      <c r="E11">
        <f>SUM(RegForms!P11:S11,RegForms!AC11,RegForms!AG11)</f>
        <v>1</v>
      </c>
      <c r="F11">
        <f>SUM(RegForms!P11:S11,RegForms!AG11)</f>
        <v>1</v>
      </c>
      <c r="G11">
        <f>SUM(RegForms!T11,RegForms!AK11:AL11)</f>
        <v>0</v>
      </c>
      <c r="H11">
        <f>SUM(RegForms!AA11:AB11,RegForms!AM11:AO11)</f>
        <v>0</v>
      </c>
      <c r="I11">
        <f>SUM(RegForms!AA11:AB11,RegForms!AP11:AR11)</f>
        <v>0</v>
      </c>
      <c r="J11">
        <f>SUM(RegForms!AE11:AF11,RegForms!AS11:AU11)</f>
        <v>0</v>
      </c>
      <c r="K11">
        <f>SUM(RegForms!AI11,RegForms!AV11:AW11)</f>
        <v>0</v>
      </c>
      <c r="L11">
        <f>IF(AND(NOT(B11),G11&gt;0),1,0)</f>
        <v>0</v>
      </c>
      <c r="M11">
        <f t="shared" ref="M11:P11" si="2">IF(AND(NOT(C11),H11&gt;0),1,0)</f>
        <v>0</v>
      </c>
      <c r="N11">
        <f t="shared" si="2"/>
        <v>0</v>
      </c>
      <c r="O11">
        <f t="shared" si="2"/>
        <v>0</v>
      </c>
      <c r="P11">
        <f t="shared" si="2"/>
        <v>0</v>
      </c>
    </row>
    <row r="12" spans="1:16" hidden="1">
      <c r="A12" t="str">
        <f>RegForms!B12</f>
        <v>Alistair Hall</v>
      </c>
      <c r="B12">
        <f>SUM(RegForms!P12:S12,RegForms!T12)</f>
        <v>1</v>
      </c>
      <c r="C12">
        <f>SUM(RegForms!P12:S12,RegForms!U12,RegForms!Y12)</f>
        <v>1</v>
      </c>
      <c r="D12">
        <f>SUM(RegForms!P12:S12,RegForms!Y12,RegForms!AC12)</f>
        <v>1</v>
      </c>
      <c r="E12">
        <f>SUM(RegForms!P12:S12,RegForms!AC12,RegForms!AG12)</f>
        <v>1</v>
      </c>
      <c r="F12">
        <f>SUM(RegForms!P12:S12,RegForms!AG12)</f>
        <v>1</v>
      </c>
      <c r="G12">
        <f>SUM(RegForms!T12,RegForms!AK12:AL12)</f>
        <v>0</v>
      </c>
      <c r="H12">
        <f>SUM(RegForms!AA12:AB12,RegForms!AM12:AO12)</f>
        <v>0</v>
      </c>
      <c r="I12">
        <f>SUM(RegForms!AA12:AB12,RegForms!AP12:AR12)</f>
        <v>0</v>
      </c>
      <c r="J12">
        <f>SUM(RegForms!AE12:AF12,RegForms!AS12:AU12)</f>
        <v>0</v>
      </c>
      <c r="K12">
        <f>SUM(RegForms!AI12,RegForms!AV12:AW12)</f>
        <v>0</v>
      </c>
      <c r="L12">
        <f t="shared" ref="L12:L75" si="3">IF(AND(NOT(B12),G12&gt;0),1,0)</f>
        <v>0</v>
      </c>
      <c r="M12">
        <f t="shared" ref="M12:M75" si="4">IF(AND(NOT(C12),H12&gt;0),1,0)</f>
        <v>0</v>
      </c>
      <c r="N12">
        <f t="shared" ref="N12:N75" si="5">IF(AND(NOT(D12),I12&gt;0),1,0)</f>
        <v>0</v>
      </c>
      <c r="O12">
        <f t="shared" ref="O12:O75" si="6">IF(AND(NOT(E12),J12&gt;0),1,0)</f>
        <v>0</v>
      </c>
      <c r="P12">
        <f t="shared" ref="P12:P75" si="7">IF(AND(NOT(F12),K12&gt;0),1,0)</f>
        <v>0</v>
      </c>
    </row>
    <row r="13" spans="1:16" hidden="1">
      <c r="A13" t="str">
        <f>RegForms!B13</f>
        <v>Ruth Miller</v>
      </c>
      <c r="B13">
        <f>SUM(RegForms!P13:S13,RegForms!T13)</f>
        <v>1</v>
      </c>
      <c r="C13">
        <f>SUM(RegForms!P13:S13,RegForms!U13,RegForms!Y13)</f>
        <v>1</v>
      </c>
      <c r="D13">
        <f>SUM(RegForms!P13:S13,RegForms!Y13,RegForms!AC13)</f>
        <v>1</v>
      </c>
      <c r="E13">
        <f>SUM(RegForms!P13:S13,RegForms!AC13,RegForms!AG13)</f>
        <v>1</v>
      </c>
      <c r="F13">
        <f>SUM(RegForms!P13:S13,RegForms!AG13)</f>
        <v>1</v>
      </c>
      <c r="G13">
        <f>SUM(RegForms!T13,RegForms!AK13:AL13)</f>
        <v>0</v>
      </c>
      <c r="H13">
        <f>SUM(RegForms!AA13:AB13,RegForms!AM13:AO13)</f>
        <v>0</v>
      </c>
      <c r="I13">
        <f>SUM(RegForms!AA13:AB13,RegForms!AP13:AR13)</f>
        <v>0</v>
      </c>
      <c r="J13">
        <f>SUM(RegForms!AE13:AF13,RegForms!AS13:AU13)</f>
        <v>0</v>
      </c>
      <c r="K13">
        <f>SUM(RegForms!AI13,RegForms!AV13:AW13)</f>
        <v>0</v>
      </c>
      <c r="L13">
        <f t="shared" si="3"/>
        <v>0</v>
      </c>
      <c r="M13">
        <f t="shared" si="4"/>
        <v>0</v>
      </c>
      <c r="N13">
        <f t="shared" si="5"/>
        <v>0</v>
      </c>
      <c r="O13">
        <f t="shared" si="6"/>
        <v>0</v>
      </c>
      <c r="P13">
        <f t="shared" si="7"/>
        <v>0</v>
      </c>
    </row>
    <row r="14" spans="1:16" hidden="1">
      <c r="A14" t="str">
        <f>RegForms!B14</f>
        <v>Brian Curtis</v>
      </c>
      <c r="B14">
        <f>SUM(RegForms!P14:S14,RegForms!T14)</f>
        <v>1</v>
      </c>
      <c r="C14">
        <f>SUM(RegForms!P14:S14,RegForms!U14,RegForms!Y14)</f>
        <v>1</v>
      </c>
      <c r="D14">
        <f>SUM(RegForms!P14:S14,RegForms!Y14,RegForms!AC14)</f>
        <v>1</v>
      </c>
      <c r="E14">
        <f>SUM(RegForms!P14:S14,RegForms!AC14,RegForms!AG14)</f>
        <v>1</v>
      </c>
      <c r="F14">
        <f>SUM(RegForms!P14:S14,RegForms!AG14)</f>
        <v>1</v>
      </c>
      <c r="G14">
        <f>SUM(RegForms!T14,RegForms!AK14:AL14)</f>
        <v>0</v>
      </c>
      <c r="H14">
        <f>SUM(RegForms!AA14:AB14,RegForms!AM14:AO14)</f>
        <v>0</v>
      </c>
      <c r="I14">
        <f>SUM(RegForms!AA14:AB14,RegForms!AP14:AR14)</f>
        <v>0</v>
      </c>
      <c r="J14">
        <f>SUM(RegForms!AE14:AF14,RegForms!AS14:AU14)</f>
        <v>0</v>
      </c>
      <c r="K14">
        <f>SUM(RegForms!AI14,RegForms!AV14:AW14)</f>
        <v>0</v>
      </c>
      <c r="L14">
        <f t="shared" si="3"/>
        <v>0</v>
      </c>
      <c r="M14">
        <f t="shared" si="4"/>
        <v>0</v>
      </c>
      <c r="N14">
        <f t="shared" si="5"/>
        <v>0</v>
      </c>
      <c r="O14">
        <f t="shared" si="6"/>
        <v>0</v>
      </c>
      <c r="P14">
        <f t="shared" si="7"/>
        <v>0</v>
      </c>
    </row>
    <row r="15" spans="1:16" hidden="1">
      <c r="A15" t="str">
        <f>RegForms!B15</f>
        <v>Susan Hamel</v>
      </c>
      <c r="B15">
        <f>SUM(RegForms!P15:S15,RegForms!T15)</f>
        <v>1</v>
      </c>
      <c r="C15">
        <f>SUM(RegForms!P15:S15,RegForms!U15,RegForms!Y15)</f>
        <v>1</v>
      </c>
      <c r="D15">
        <f>SUM(RegForms!P15:S15,RegForms!Y15,RegForms!AC15)</f>
        <v>1</v>
      </c>
      <c r="E15">
        <f>SUM(RegForms!P15:S15,RegForms!AC15,RegForms!AG15)</f>
        <v>1</v>
      </c>
      <c r="F15">
        <f>SUM(RegForms!P15:S15,RegForms!AG15)</f>
        <v>1</v>
      </c>
      <c r="G15">
        <f>SUM(RegForms!T15,RegForms!AK15:AL15)</f>
        <v>0</v>
      </c>
      <c r="H15">
        <f>SUM(RegForms!AA15:AB15,RegForms!AM15:AO15)</f>
        <v>0</v>
      </c>
      <c r="I15">
        <f>SUM(RegForms!AA15:AB15,RegForms!AP15:AR15)</f>
        <v>0</v>
      </c>
      <c r="J15">
        <f>SUM(RegForms!AE15:AF15,RegForms!AS15:AU15)</f>
        <v>0</v>
      </c>
      <c r="K15">
        <f>SUM(RegForms!AI15,RegForms!AV15:AW15)</f>
        <v>0</v>
      </c>
      <c r="L15">
        <f t="shared" si="3"/>
        <v>0</v>
      </c>
      <c r="M15">
        <f t="shared" si="4"/>
        <v>0</v>
      </c>
      <c r="N15">
        <f t="shared" si="5"/>
        <v>0</v>
      </c>
      <c r="O15">
        <f t="shared" si="6"/>
        <v>0</v>
      </c>
      <c r="P15">
        <f t="shared" si="7"/>
        <v>0</v>
      </c>
    </row>
    <row r="16" spans="1:16" hidden="1">
      <c r="A16" t="str">
        <f>RegForms!B16</f>
        <v>Anne Potaka</v>
      </c>
      <c r="B16">
        <f>SUM(RegForms!P16:S16,RegForms!T16)</f>
        <v>1</v>
      </c>
      <c r="C16">
        <f>SUM(RegForms!P16:S16,RegForms!U16,RegForms!Y16)</f>
        <v>1</v>
      </c>
      <c r="D16">
        <f>SUM(RegForms!P16:S16,RegForms!Y16,RegForms!AC16)</f>
        <v>1</v>
      </c>
      <c r="E16">
        <f>SUM(RegForms!P16:S16,RegForms!AC16,RegForms!AG16)</f>
        <v>1</v>
      </c>
      <c r="F16">
        <f>SUM(RegForms!P16:S16,RegForms!AG16)</f>
        <v>1</v>
      </c>
      <c r="G16">
        <f>SUM(RegForms!T16,RegForms!AK16:AL16)</f>
        <v>0</v>
      </c>
      <c r="H16">
        <f>SUM(RegForms!AA16:AB16,RegForms!AM16:AO16)</f>
        <v>0</v>
      </c>
      <c r="I16">
        <f>SUM(RegForms!AA16:AB16,RegForms!AP16:AR16)</f>
        <v>0</v>
      </c>
      <c r="J16">
        <f>SUM(RegForms!AE16:AF16,RegForms!AS16:AU16)</f>
        <v>0</v>
      </c>
      <c r="K16">
        <f>SUM(RegForms!AI16,RegForms!AV16:AW16)</f>
        <v>0</v>
      </c>
      <c r="L16">
        <f t="shared" si="3"/>
        <v>0</v>
      </c>
      <c r="M16">
        <f t="shared" si="4"/>
        <v>0</v>
      </c>
      <c r="N16">
        <f t="shared" si="5"/>
        <v>0</v>
      </c>
      <c r="O16">
        <f t="shared" si="6"/>
        <v>0</v>
      </c>
      <c r="P16">
        <f t="shared" si="7"/>
        <v>0</v>
      </c>
    </row>
    <row r="17" spans="1:16" hidden="1">
      <c r="A17" t="str">
        <f>RegForms!B17</f>
        <v>Murray Short</v>
      </c>
      <c r="B17">
        <f>SUM(RegForms!P17:S17,RegForms!T17)</f>
        <v>1</v>
      </c>
      <c r="C17">
        <f>SUM(RegForms!P17:S17,RegForms!U17,RegForms!Y17)</f>
        <v>1</v>
      </c>
      <c r="D17">
        <f>SUM(RegForms!P17:S17,RegForms!Y17,RegForms!AC17)</f>
        <v>1</v>
      </c>
      <c r="E17">
        <f>SUM(RegForms!P17:S17,RegForms!AC17,RegForms!AG17)</f>
        <v>1</v>
      </c>
      <c r="F17">
        <f>SUM(RegForms!P17:S17,RegForms!AG17)</f>
        <v>1</v>
      </c>
      <c r="G17">
        <f>SUM(RegForms!T17,RegForms!AK17:AL17)</f>
        <v>0</v>
      </c>
      <c r="H17">
        <f>SUM(RegForms!AA17:AB17,RegForms!AM17:AO17)</f>
        <v>0</v>
      </c>
      <c r="I17">
        <f>SUM(RegForms!AA17:AB17,RegForms!AP17:AR17)</f>
        <v>0</v>
      </c>
      <c r="J17">
        <f>SUM(RegForms!AE17:AF17,RegForms!AS17:AU17)</f>
        <v>0</v>
      </c>
      <c r="K17">
        <f>SUM(RegForms!AI17,RegForms!AV17:AW17)</f>
        <v>0</v>
      </c>
      <c r="L17">
        <f t="shared" si="3"/>
        <v>0</v>
      </c>
      <c r="M17">
        <f t="shared" si="4"/>
        <v>0</v>
      </c>
      <c r="N17">
        <f t="shared" si="5"/>
        <v>0</v>
      </c>
      <c r="O17">
        <f t="shared" si="6"/>
        <v>0</v>
      </c>
      <c r="P17">
        <f t="shared" si="7"/>
        <v>0</v>
      </c>
    </row>
    <row r="18" spans="1:16" hidden="1">
      <c r="A18" t="str">
        <f>RegForms!B18</f>
        <v>Niwa Short</v>
      </c>
      <c r="B18">
        <f>SUM(RegForms!P18:S18,RegForms!T18)</f>
        <v>1</v>
      </c>
      <c r="C18">
        <f>SUM(RegForms!P18:S18,RegForms!U18,RegForms!Y18)</f>
        <v>1</v>
      </c>
      <c r="D18">
        <f>SUM(RegForms!P18:S18,RegForms!Y18,RegForms!AC18)</f>
        <v>1</v>
      </c>
      <c r="E18">
        <f>SUM(RegForms!P18:S18,RegForms!AC18,RegForms!AG18)</f>
        <v>1</v>
      </c>
      <c r="F18">
        <f>SUM(RegForms!P18:S18,RegForms!AG18)</f>
        <v>1</v>
      </c>
      <c r="G18">
        <f>SUM(RegForms!T18,RegForms!AK18:AL18)</f>
        <v>0</v>
      </c>
      <c r="H18">
        <f>SUM(RegForms!AA18:AB18,RegForms!AM18:AO18)</f>
        <v>0</v>
      </c>
      <c r="I18">
        <f>SUM(RegForms!AA18:AB18,RegForms!AP18:AR18)</f>
        <v>0</v>
      </c>
      <c r="J18">
        <f>SUM(RegForms!AE18:AF18,RegForms!AS18:AU18)</f>
        <v>0</v>
      </c>
      <c r="K18">
        <f>SUM(RegForms!AI18,RegForms!AV18:AW18)</f>
        <v>0</v>
      </c>
      <c r="L18">
        <f t="shared" si="3"/>
        <v>0</v>
      </c>
      <c r="M18">
        <f t="shared" si="4"/>
        <v>0</v>
      </c>
      <c r="N18">
        <f t="shared" si="5"/>
        <v>0</v>
      </c>
      <c r="O18">
        <f t="shared" si="6"/>
        <v>0</v>
      </c>
      <c r="P18">
        <f t="shared" si="7"/>
        <v>0</v>
      </c>
    </row>
    <row r="19" spans="1:16">
      <c r="A19" t="str">
        <f>RegForms!B19</f>
        <v>Viola Palmer</v>
      </c>
      <c r="B19">
        <f>SUM(RegForms!P19:S19,RegForms!T19)</f>
        <v>0</v>
      </c>
      <c r="C19">
        <f>SUM(RegForms!P19:S19,RegForms!U19,RegForms!Y19)</f>
        <v>0</v>
      </c>
      <c r="D19">
        <f>SUM(RegForms!P19:S19,RegForms!Y19,RegForms!AC19)</f>
        <v>0</v>
      </c>
      <c r="E19">
        <f>SUM(RegForms!P19:S19,RegForms!AC19,RegForms!AG19)</f>
        <v>0</v>
      </c>
      <c r="F19">
        <f>SUM(RegForms!P19:S19,RegForms!AG19)</f>
        <v>0</v>
      </c>
      <c r="G19">
        <f>SUM(RegForms!T19,RegForms!AK19:AL19)</f>
        <v>0</v>
      </c>
      <c r="H19">
        <f>SUM(RegForms!AA19:AB19,RegForms!AM19:AO19)</f>
        <v>2</v>
      </c>
      <c r="I19">
        <f>SUM(RegForms!AA19:AB19,RegForms!AP19:AR19)</f>
        <v>3</v>
      </c>
      <c r="J19">
        <f>SUM(RegForms!AE19:AF19,RegForms!AS19:AU19)</f>
        <v>3</v>
      </c>
      <c r="K19">
        <f>SUM(RegForms!AI19,RegForms!AV19:AW19)</f>
        <v>2</v>
      </c>
      <c r="L19">
        <f t="shared" si="3"/>
        <v>0</v>
      </c>
      <c r="M19">
        <f t="shared" si="4"/>
        <v>1</v>
      </c>
      <c r="N19">
        <f t="shared" si="5"/>
        <v>1</v>
      </c>
      <c r="O19">
        <f t="shared" si="6"/>
        <v>1</v>
      </c>
      <c r="P19">
        <f t="shared" si="7"/>
        <v>1</v>
      </c>
    </row>
    <row r="20" spans="1:16">
      <c r="A20" t="str">
        <f>RegForms!B20</f>
        <v>Vincent Wijeysingha</v>
      </c>
      <c r="B20">
        <f>SUM(RegForms!P20:S20,RegForms!T20)</f>
        <v>0</v>
      </c>
      <c r="C20">
        <f>SUM(RegForms!P20:S20,RegForms!U20,RegForms!Y20)</f>
        <v>0</v>
      </c>
      <c r="D20">
        <f>SUM(RegForms!P20:S20,RegForms!Y20,RegForms!AC20)</f>
        <v>0</v>
      </c>
      <c r="E20">
        <f>SUM(RegForms!P20:S20,RegForms!AC20,RegForms!AG20)</f>
        <v>0</v>
      </c>
      <c r="F20">
        <f>SUM(RegForms!P20:S20,RegForms!AG20)</f>
        <v>0</v>
      </c>
      <c r="G20">
        <f>SUM(RegForms!T20,RegForms!AK20:AL20)</f>
        <v>0</v>
      </c>
      <c r="H20">
        <f>SUM(RegForms!AA20:AB20,RegForms!AM20:AO20)</f>
        <v>2</v>
      </c>
      <c r="I20">
        <f>SUM(RegForms!AA20:AB20,RegForms!AP20:AR20)</f>
        <v>3</v>
      </c>
      <c r="J20">
        <f>SUM(RegForms!AE20:AF20,RegForms!AS20:AU20)</f>
        <v>3</v>
      </c>
      <c r="K20">
        <f>SUM(RegForms!AI20,RegForms!AV20:AW20)</f>
        <v>0</v>
      </c>
      <c r="L20">
        <f t="shared" si="3"/>
        <v>0</v>
      </c>
      <c r="M20">
        <f t="shared" si="4"/>
        <v>1</v>
      </c>
      <c r="N20">
        <f t="shared" si="5"/>
        <v>1</v>
      </c>
      <c r="O20">
        <f t="shared" si="6"/>
        <v>1</v>
      </c>
      <c r="P20">
        <f t="shared" si="7"/>
        <v>0</v>
      </c>
    </row>
    <row r="21" spans="1:16" hidden="1">
      <c r="A21" t="str">
        <f>RegForms!B21</f>
        <v>Jennie Searle</v>
      </c>
      <c r="B21">
        <f>SUM(RegForms!P21:S21,RegForms!T21)</f>
        <v>1</v>
      </c>
      <c r="C21">
        <f>SUM(RegForms!P21:S21,RegForms!U21,RegForms!Y21)</f>
        <v>1</v>
      </c>
      <c r="D21">
        <f>SUM(RegForms!P21:S21,RegForms!Y21,RegForms!AC21)</f>
        <v>1</v>
      </c>
      <c r="E21">
        <f>SUM(RegForms!P21:S21,RegForms!AC21,RegForms!AG21)</f>
        <v>1</v>
      </c>
      <c r="F21">
        <f>SUM(RegForms!P21:S21,RegForms!AG21)</f>
        <v>1</v>
      </c>
      <c r="G21">
        <f>SUM(RegForms!T21,RegForms!AK21:AL21)</f>
        <v>0</v>
      </c>
      <c r="H21">
        <f>SUM(RegForms!AA21:AB21,RegForms!AM21:AO21)</f>
        <v>0</v>
      </c>
      <c r="I21">
        <f>SUM(RegForms!AA21:AB21,RegForms!AP21:AR21)</f>
        <v>0</v>
      </c>
      <c r="J21">
        <f>SUM(RegForms!AE21:AF21,RegForms!AS21:AU21)</f>
        <v>0</v>
      </c>
      <c r="K21">
        <f>SUM(RegForms!AI21,RegForms!AV21:AW21)</f>
        <v>0</v>
      </c>
      <c r="L21">
        <f t="shared" si="3"/>
        <v>0</v>
      </c>
      <c r="M21">
        <f t="shared" si="4"/>
        <v>0</v>
      </c>
      <c r="N21">
        <f t="shared" si="5"/>
        <v>0</v>
      </c>
      <c r="O21">
        <f t="shared" si="6"/>
        <v>0</v>
      </c>
      <c r="P21">
        <f t="shared" si="7"/>
        <v>0</v>
      </c>
    </row>
    <row r="22" spans="1:16" hidden="1">
      <c r="A22" t="str">
        <f>RegForms!B22</f>
        <v>Alan Reynolds</v>
      </c>
      <c r="B22">
        <f>SUM(RegForms!P22:S22,RegForms!T22)</f>
        <v>1</v>
      </c>
      <c r="C22">
        <f>SUM(RegForms!P22:S22,RegForms!U22,RegForms!Y22)</f>
        <v>1</v>
      </c>
      <c r="D22">
        <f>SUM(RegForms!P22:S22,RegForms!Y22,RegForms!AC22)</f>
        <v>1</v>
      </c>
      <c r="E22">
        <f>SUM(RegForms!P22:S22,RegForms!AC22,RegForms!AG22)</f>
        <v>1</v>
      </c>
      <c r="F22">
        <f>SUM(RegForms!P22:S22,RegForms!AG22)</f>
        <v>1</v>
      </c>
      <c r="G22">
        <f>SUM(RegForms!T22,RegForms!AK22:AL22)</f>
        <v>0</v>
      </c>
      <c r="H22">
        <f>SUM(RegForms!AA22:AB22,RegForms!AM22:AO22)</f>
        <v>0</v>
      </c>
      <c r="I22">
        <f>SUM(RegForms!AA22:AB22,RegForms!AP22:AR22)</f>
        <v>0</v>
      </c>
      <c r="J22">
        <f>SUM(RegForms!AE22:AF22,RegForms!AS22:AU22)</f>
        <v>0</v>
      </c>
      <c r="K22">
        <f>SUM(RegForms!AI22,RegForms!AV22:AW22)</f>
        <v>0</v>
      </c>
      <c r="L22">
        <f t="shared" si="3"/>
        <v>0</v>
      </c>
      <c r="M22">
        <f t="shared" si="4"/>
        <v>0</v>
      </c>
      <c r="N22">
        <f t="shared" si="5"/>
        <v>0</v>
      </c>
      <c r="O22">
        <f t="shared" si="6"/>
        <v>0</v>
      </c>
      <c r="P22">
        <f t="shared" si="7"/>
        <v>0</v>
      </c>
    </row>
    <row r="23" spans="1:16" hidden="1">
      <c r="A23" t="str">
        <f>RegForms!B23</f>
        <v>Sue Reynolds</v>
      </c>
      <c r="B23">
        <f>SUM(RegForms!P23:S23,RegForms!T23)</f>
        <v>1</v>
      </c>
      <c r="C23">
        <f>SUM(RegForms!P23:S23,RegForms!U23,RegForms!Y23)</f>
        <v>1</v>
      </c>
      <c r="D23">
        <f>SUM(RegForms!P23:S23,RegForms!Y23,RegForms!AC23)</f>
        <v>1</v>
      </c>
      <c r="E23">
        <f>SUM(RegForms!P23:S23,RegForms!AC23,RegForms!AG23)</f>
        <v>1</v>
      </c>
      <c r="F23">
        <f>SUM(RegForms!P23:S23,RegForms!AG23)</f>
        <v>1</v>
      </c>
      <c r="G23">
        <f>SUM(RegForms!T23,RegForms!AK23:AL23)</f>
        <v>0</v>
      </c>
      <c r="H23">
        <f>SUM(RegForms!AA23:AB23,RegForms!AM23:AO23)</f>
        <v>0</v>
      </c>
      <c r="I23">
        <f>SUM(RegForms!AA23:AB23,RegForms!AP23:AR23)</f>
        <v>0</v>
      </c>
      <c r="J23">
        <f>SUM(RegForms!AE23:AF23,RegForms!AS23:AU23)</f>
        <v>0</v>
      </c>
      <c r="K23">
        <f>SUM(RegForms!AI23,RegForms!AV23:AW23)</f>
        <v>0</v>
      </c>
      <c r="L23">
        <f t="shared" si="3"/>
        <v>0</v>
      </c>
      <c r="M23">
        <f t="shared" si="4"/>
        <v>0</v>
      </c>
      <c r="N23">
        <f t="shared" si="5"/>
        <v>0</v>
      </c>
      <c r="O23">
        <f t="shared" si="6"/>
        <v>0</v>
      </c>
      <c r="P23">
        <f t="shared" si="7"/>
        <v>0</v>
      </c>
    </row>
    <row r="24" spans="1:16" hidden="1">
      <c r="A24" t="str">
        <f>RegForms!B24</f>
        <v>Lesley Young</v>
      </c>
      <c r="B24">
        <f>SUM(RegForms!P24:S24,RegForms!T24)</f>
        <v>1</v>
      </c>
      <c r="C24">
        <f>SUM(RegForms!P24:S24,RegForms!U24,RegForms!Y24)</f>
        <v>1</v>
      </c>
      <c r="D24">
        <f>SUM(RegForms!P24:S24,RegForms!Y24,RegForms!AC24)</f>
        <v>1</v>
      </c>
      <c r="E24">
        <f>SUM(RegForms!P24:S24,RegForms!AC24,RegForms!AG24)</f>
        <v>1</v>
      </c>
      <c r="F24">
        <f>SUM(RegForms!P24:S24,RegForms!AG24)</f>
        <v>1</v>
      </c>
      <c r="G24">
        <f>SUM(RegForms!T24,RegForms!AK24:AL24)</f>
        <v>0</v>
      </c>
      <c r="H24">
        <f>SUM(RegForms!AA24:AB24,RegForms!AM24:AO24)</f>
        <v>0</v>
      </c>
      <c r="I24">
        <f>SUM(RegForms!AA24:AB24,RegForms!AP24:AR24)</f>
        <v>0</v>
      </c>
      <c r="J24">
        <f>SUM(RegForms!AE24:AF24,RegForms!AS24:AU24)</f>
        <v>0</v>
      </c>
      <c r="K24">
        <f>SUM(RegForms!AI24,RegForms!AV24:AW24)</f>
        <v>0</v>
      </c>
      <c r="L24">
        <f t="shared" si="3"/>
        <v>0</v>
      </c>
      <c r="M24">
        <f t="shared" si="4"/>
        <v>0</v>
      </c>
      <c r="N24">
        <f t="shared" si="5"/>
        <v>0</v>
      </c>
      <c r="O24">
        <f t="shared" si="6"/>
        <v>0</v>
      </c>
      <c r="P24">
        <f t="shared" si="7"/>
        <v>0</v>
      </c>
    </row>
    <row r="25" spans="1:16" hidden="1">
      <c r="A25" t="str">
        <f>RegForms!B25</f>
        <v>Alan Greenslade-Hibbert</v>
      </c>
      <c r="B25">
        <f>SUM(RegForms!P25:S25,RegForms!T25)</f>
        <v>1</v>
      </c>
      <c r="C25">
        <f>SUM(RegForms!P25:S25,RegForms!U25,RegForms!Y25)</f>
        <v>1</v>
      </c>
      <c r="D25">
        <f>SUM(RegForms!P25:S25,RegForms!Y25,RegForms!AC25)</f>
        <v>1</v>
      </c>
      <c r="E25">
        <f>SUM(RegForms!P25:S25,RegForms!AC25,RegForms!AG25)</f>
        <v>1</v>
      </c>
      <c r="F25">
        <f>SUM(RegForms!P25:S25,RegForms!AG25)</f>
        <v>1</v>
      </c>
      <c r="G25">
        <f>SUM(RegForms!T25,RegForms!AK25:AL25)</f>
        <v>0</v>
      </c>
      <c r="H25">
        <f>SUM(RegForms!AA25:AB25,RegForms!AM25:AO25)</f>
        <v>0</v>
      </c>
      <c r="I25">
        <f>SUM(RegForms!AA25:AB25,RegForms!AP25:AR25)</f>
        <v>0</v>
      </c>
      <c r="J25">
        <f>SUM(RegForms!AE25:AF25,RegForms!AS25:AU25)</f>
        <v>0</v>
      </c>
      <c r="K25">
        <f>SUM(RegForms!AI25,RegForms!AV25:AW25)</f>
        <v>0</v>
      </c>
      <c r="L25">
        <f t="shared" si="3"/>
        <v>0</v>
      </c>
      <c r="M25">
        <f t="shared" si="4"/>
        <v>0</v>
      </c>
      <c r="N25">
        <f t="shared" si="5"/>
        <v>0</v>
      </c>
      <c r="O25">
        <f t="shared" si="6"/>
        <v>0</v>
      </c>
      <c r="P25">
        <f t="shared" si="7"/>
        <v>0</v>
      </c>
    </row>
    <row r="26" spans="1:16" hidden="1">
      <c r="A26" t="str">
        <f>RegForms!B26</f>
        <v>Claire Gregory</v>
      </c>
      <c r="B26">
        <f>SUM(RegForms!P26:S26,RegForms!T26)</f>
        <v>1</v>
      </c>
      <c r="C26">
        <f>SUM(RegForms!P26:S26,RegForms!U26,RegForms!Y26)</f>
        <v>1</v>
      </c>
      <c r="D26">
        <f>SUM(RegForms!P26:S26,RegForms!Y26,RegForms!AC26)</f>
        <v>1</v>
      </c>
      <c r="E26">
        <f>SUM(RegForms!P26:S26,RegForms!AC26,RegForms!AG26)</f>
        <v>1</v>
      </c>
      <c r="F26">
        <f>SUM(RegForms!P26:S26,RegForms!AG26)</f>
        <v>1</v>
      </c>
      <c r="G26">
        <f>SUM(RegForms!T26,RegForms!AK26:AL26)</f>
        <v>0</v>
      </c>
      <c r="H26">
        <f>SUM(RegForms!AA26:AB26,RegForms!AM26:AO26)</f>
        <v>0</v>
      </c>
      <c r="I26">
        <f>SUM(RegForms!AA26:AB26,RegForms!AP26:AR26)</f>
        <v>0</v>
      </c>
      <c r="J26">
        <f>SUM(RegForms!AE26:AF26,RegForms!AS26:AU26)</f>
        <v>0</v>
      </c>
      <c r="K26">
        <f>SUM(RegForms!AI26,RegForms!AV26:AW26)</f>
        <v>0</v>
      </c>
      <c r="L26">
        <f t="shared" si="3"/>
        <v>0</v>
      </c>
      <c r="M26">
        <f t="shared" si="4"/>
        <v>0</v>
      </c>
      <c r="N26">
        <f t="shared" si="5"/>
        <v>0</v>
      </c>
      <c r="O26">
        <f t="shared" si="6"/>
        <v>0</v>
      </c>
      <c r="P26">
        <f t="shared" si="7"/>
        <v>0</v>
      </c>
    </row>
    <row r="27" spans="1:16" hidden="1">
      <c r="A27" t="str">
        <f>RegForms!B27</f>
        <v>Linley Gregory</v>
      </c>
      <c r="B27">
        <f>SUM(RegForms!P27:S27,RegForms!T27)</f>
        <v>1</v>
      </c>
      <c r="C27">
        <f>SUM(RegForms!P27:S27,RegForms!U27,RegForms!Y27)</f>
        <v>1</v>
      </c>
      <c r="D27">
        <f>SUM(RegForms!P27:S27,RegForms!Y27,RegForms!AC27)</f>
        <v>1</v>
      </c>
      <c r="E27">
        <f>SUM(RegForms!P27:S27,RegForms!AC27,RegForms!AG27)</f>
        <v>1</v>
      </c>
      <c r="F27">
        <f>SUM(RegForms!P27:S27,RegForms!AG27)</f>
        <v>1</v>
      </c>
      <c r="G27">
        <f>SUM(RegForms!T27,RegForms!AK27:AL27)</f>
        <v>0</v>
      </c>
      <c r="H27">
        <f>SUM(RegForms!AA27:AB27,RegForms!AM27:AO27)</f>
        <v>0</v>
      </c>
      <c r="I27">
        <f>SUM(RegForms!AA27:AB27,RegForms!AP27:AR27)</f>
        <v>0</v>
      </c>
      <c r="J27">
        <f>SUM(RegForms!AE27:AF27,RegForms!AS27:AU27)</f>
        <v>0</v>
      </c>
      <c r="K27">
        <f>SUM(RegForms!AI27,RegForms!AV27:AW27)</f>
        <v>0</v>
      </c>
      <c r="L27">
        <f t="shared" si="3"/>
        <v>0</v>
      </c>
      <c r="M27">
        <f t="shared" si="4"/>
        <v>0</v>
      </c>
      <c r="N27">
        <f t="shared" si="5"/>
        <v>0</v>
      </c>
      <c r="O27">
        <f t="shared" si="6"/>
        <v>0</v>
      </c>
      <c r="P27">
        <f t="shared" si="7"/>
        <v>0</v>
      </c>
    </row>
    <row r="28" spans="1:16" hidden="1">
      <c r="A28" t="str">
        <f>RegForms!B28</f>
        <v>Susan Patrick</v>
      </c>
      <c r="B28">
        <f>SUM(RegForms!P28:S28,RegForms!T28)</f>
        <v>1</v>
      </c>
      <c r="C28">
        <f>SUM(RegForms!P28:S28,RegForms!U28,RegForms!Y28)</f>
        <v>1</v>
      </c>
      <c r="D28">
        <f>SUM(RegForms!P28:S28,RegForms!Y28,RegForms!AC28)</f>
        <v>1</v>
      </c>
      <c r="E28">
        <f>SUM(RegForms!P28:S28,RegForms!AC28,RegForms!AG28)</f>
        <v>1</v>
      </c>
      <c r="F28">
        <f>SUM(RegForms!P28:S28,RegForms!AG28)</f>
        <v>1</v>
      </c>
      <c r="G28">
        <f>SUM(RegForms!T28,RegForms!AK28:AL28)</f>
        <v>0</v>
      </c>
      <c r="H28">
        <f>SUM(RegForms!AA28:AB28,RegForms!AM28:AO28)</f>
        <v>0</v>
      </c>
      <c r="I28">
        <f>SUM(RegForms!AA28:AB28,RegForms!AP28:AR28)</f>
        <v>0</v>
      </c>
      <c r="J28">
        <f>SUM(RegForms!AE28:AF28,RegForms!AS28:AU28)</f>
        <v>0</v>
      </c>
      <c r="K28">
        <f>SUM(RegForms!AI28,RegForms!AV28:AW28)</f>
        <v>0</v>
      </c>
      <c r="L28">
        <f t="shared" si="3"/>
        <v>0</v>
      </c>
      <c r="M28">
        <f t="shared" si="4"/>
        <v>0</v>
      </c>
      <c r="N28">
        <f t="shared" si="5"/>
        <v>0</v>
      </c>
      <c r="O28">
        <f t="shared" si="6"/>
        <v>0</v>
      </c>
      <c r="P28">
        <f t="shared" si="7"/>
        <v>0</v>
      </c>
    </row>
    <row r="29" spans="1:16" hidden="1">
      <c r="A29" t="str">
        <f>RegForms!B29</f>
        <v>David Minifie</v>
      </c>
      <c r="B29">
        <f>SUM(RegForms!P29:S29,RegForms!T29)</f>
        <v>1</v>
      </c>
      <c r="C29">
        <f>SUM(RegForms!P29:S29,RegForms!U29,RegForms!Y29)</f>
        <v>1</v>
      </c>
      <c r="D29">
        <f>SUM(RegForms!P29:S29,RegForms!Y29,RegForms!AC29)</f>
        <v>1</v>
      </c>
      <c r="E29">
        <f>SUM(RegForms!P29:S29,RegForms!AC29,RegForms!AG29)</f>
        <v>1</v>
      </c>
      <c r="F29">
        <f>SUM(RegForms!P29:S29,RegForms!AG29)</f>
        <v>1</v>
      </c>
      <c r="G29">
        <f>SUM(RegForms!T29,RegForms!AK29:AL29)</f>
        <v>0</v>
      </c>
      <c r="H29">
        <f>SUM(RegForms!AA29:AB29,RegForms!AM29:AO29)</f>
        <v>0</v>
      </c>
      <c r="I29">
        <f>SUM(RegForms!AA29:AB29,RegForms!AP29:AR29)</f>
        <v>0</v>
      </c>
      <c r="J29">
        <f>SUM(RegForms!AE29:AF29,RegForms!AS29:AU29)</f>
        <v>0</v>
      </c>
      <c r="K29">
        <f>SUM(RegForms!AI29,RegForms!AV29:AW29)</f>
        <v>0</v>
      </c>
      <c r="L29">
        <f t="shared" si="3"/>
        <v>0</v>
      </c>
      <c r="M29">
        <f t="shared" si="4"/>
        <v>0</v>
      </c>
      <c r="N29">
        <f t="shared" si="5"/>
        <v>0</v>
      </c>
      <c r="O29">
        <f t="shared" si="6"/>
        <v>0</v>
      </c>
      <c r="P29">
        <f t="shared" si="7"/>
        <v>0</v>
      </c>
    </row>
    <row r="30" spans="1:16" hidden="1">
      <c r="A30" t="str">
        <f>RegForms!B30</f>
        <v>Deborah Williams</v>
      </c>
      <c r="B30">
        <f>SUM(RegForms!P30:S30,RegForms!T30)</f>
        <v>1</v>
      </c>
      <c r="C30">
        <f>SUM(RegForms!P30:S30,RegForms!U30,RegForms!Y30)</f>
        <v>1</v>
      </c>
      <c r="D30">
        <f>SUM(RegForms!P30:S30,RegForms!Y30,RegForms!AC30)</f>
        <v>1</v>
      </c>
      <c r="E30">
        <f>SUM(RegForms!P30:S30,RegForms!AC30,RegForms!AG30)</f>
        <v>1</v>
      </c>
      <c r="F30">
        <f>SUM(RegForms!P30:S30,RegForms!AG30)</f>
        <v>1</v>
      </c>
      <c r="G30">
        <f>SUM(RegForms!T30,RegForms!AK30:AL30)</f>
        <v>0</v>
      </c>
      <c r="H30">
        <f>SUM(RegForms!AA30:AB30,RegForms!AM30:AO30)</f>
        <v>0</v>
      </c>
      <c r="I30">
        <f>SUM(RegForms!AA30:AB30,RegForms!AP30:AR30)</f>
        <v>0</v>
      </c>
      <c r="J30">
        <f>SUM(RegForms!AE30:AF30,RegForms!AS30:AU30)</f>
        <v>0</v>
      </c>
      <c r="K30">
        <f>SUM(RegForms!AI30,RegForms!AV30:AW30)</f>
        <v>0</v>
      </c>
      <c r="L30">
        <f t="shared" si="3"/>
        <v>0</v>
      </c>
      <c r="M30">
        <f t="shared" si="4"/>
        <v>0</v>
      </c>
      <c r="N30">
        <f t="shared" si="5"/>
        <v>0</v>
      </c>
      <c r="O30">
        <f t="shared" si="6"/>
        <v>0</v>
      </c>
      <c r="P30">
        <f t="shared" si="7"/>
        <v>0</v>
      </c>
    </row>
    <row r="31" spans="1:16" hidden="1">
      <c r="A31" t="str">
        <f>RegForms!B31</f>
        <v>John Schmidt</v>
      </c>
      <c r="B31">
        <f>SUM(RegForms!P31:S31,RegForms!T31)</f>
        <v>1</v>
      </c>
      <c r="C31">
        <f>SUM(RegForms!P31:S31,RegForms!U31,RegForms!Y31)</f>
        <v>1</v>
      </c>
      <c r="D31">
        <f>SUM(RegForms!P31:S31,RegForms!Y31,RegForms!AC31)</f>
        <v>1</v>
      </c>
      <c r="E31">
        <f>SUM(RegForms!P31:S31,RegForms!AC31,RegForms!AG31)</f>
        <v>1</v>
      </c>
      <c r="F31">
        <f>SUM(RegForms!P31:S31,RegForms!AG31)</f>
        <v>1</v>
      </c>
      <c r="G31">
        <f>SUM(RegForms!T31,RegForms!AK31:AL31)</f>
        <v>0</v>
      </c>
      <c r="H31">
        <f>SUM(RegForms!AA31:AB31,RegForms!AM31:AO31)</f>
        <v>0</v>
      </c>
      <c r="I31">
        <f>SUM(RegForms!AA31:AB31,RegForms!AP31:AR31)</f>
        <v>0</v>
      </c>
      <c r="J31">
        <f>SUM(RegForms!AE31:AF31,RegForms!AS31:AU31)</f>
        <v>0</v>
      </c>
      <c r="K31">
        <f>SUM(RegForms!AI31,RegForms!AV31:AW31)</f>
        <v>0</v>
      </c>
      <c r="L31">
        <f t="shared" si="3"/>
        <v>0</v>
      </c>
      <c r="M31">
        <f t="shared" si="4"/>
        <v>0</v>
      </c>
      <c r="N31">
        <f t="shared" si="5"/>
        <v>0</v>
      </c>
      <c r="O31">
        <f t="shared" si="6"/>
        <v>0</v>
      </c>
      <c r="P31">
        <f t="shared" si="7"/>
        <v>0</v>
      </c>
    </row>
    <row r="32" spans="1:16" hidden="1">
      <c r="A32" t="str">
        <f>RegForms!B32</f>
        <v>Jan Schmidt</v>
      </c>
      <c r="B32">
        <f>SUM(RegForms!P32:S32,RegForms!T32)</f>
        <v>1</v>
      </c>
      <c r="C32">
        <f>SUM(RegForms!P32:S32,RegForms!U32,RegForms!Y32)</f>
        <v>1</v>
      </c>
      <c r="D32">
        <f>SUM(RegForms!P32:S32,RegForms!Y32,RegForms!AC32)</f>
        <v>1</v>
      </c>
      <c r="E32">
        <f>SUM(RegForms!P32:S32,RegForms!AC32,RegForms!AG32)</f>
        <v>1</v>
      </c>
      <c r="F32">
        <f>SUM(RegForms!P32:S32,RegForms!AG32)</f>
        <v>1</v>
      </c>
      <c r="G32">
        <f>SUM(RegForms!T32,RegForms!AK32:AL32)</f>
        <v>0</v>
      </c>
      <c r="H32">
        <f>SUM(RegForms!AA32:AB32,RegForms!AM32:AO32)</f>
        <v>0</v>
      </c>
      <c r="I32">
        <f>SUM(RegForms!AA32:AB32,RegForms!AP32:AR32)</f>
        <v>0</v>
      </c>
      <c r="J32">
        <f>SUM(RegForms!AE32:AF32,RegForms!AS32:AU32)</f>
        <v>0</v>
      </c>
      <c r="K32">
        <f>SUM(RegForms!AI32,RegForms!AV32:AW32)</f>
        <v>0</v>
      </c>
      <c r="L32">
        <f t="shared" si="3"/>
        <v>0</v>
      </c>
      <c r="M32">
        <f t="shared" si="4"/>
        <v>0</v>
      </c>
      <c r="N32">
        <f t="shared" si="5"/>
        <v>0</v>
      </c>
      <c r="O32">
        <f t="shared" si="6"/>
        <v>0</v>
      </c>
      <c r="P32">
        <f t="shared" si="7"/>
        <v>0</v>
      </c>
    </row>
    <row r="33" spans="1:16" hidden="1">
      <c r="A33" t="str">
        <f>RegForms!B33</f>
        <v>Cathy Macfie</v>
      </c>
      <c r="B33">
        <f>SUM(RegForms!P33:S33,RegForms!T33)</f>
        <v>1</v>
      </c>
      <c r="C33">
        <f>SUM(RegForms!P33:S33,RegForms!U33,RegForms!Y33)</f>
        <v>1</v>
      </c>
      <c r="D33">
        <f>SUM(RegForms!P33:S33,RegForms!Y33,RegForms!AC33)</f>
        <v>1</v>
      </c>
      <c r="E33">
        <f>SUM(RegForms!P33:S33,RegForms!AC33,RegForms!AG33)</f>
        <v>1</v>
      </c>
      <c r="F33">
        <f>SUM(RegForms!P33:S33,RegForms!AG33)</f>
        <v>1</v>
      </c>
      <c r="G33">
        <f>SUM(RegForms!T33,RegForms!AK33:AL33)</f>
        <v>0</v>
      </c>
      <c r="H33">
        <f>SUM(RegForms!AA33:AB33,RegForms!AM33:AO33)</f>
        <v>0</v>
      </c>
      <c r="I33">
        <f>SUM(RegForms!AA33:AB33,RegForms!AP33:AR33)</f>
        <v>0</v>
      </c>
      <c r="J33">
        <f>SUM(RegForms!AE33:AF33,RegForms!AS33:AU33)</f>
        <v>0</v>
      </c>
      <c r="K33">
        <f>SUM(RegForms!AI33,RegForms!AV33:AW33)</f>
        <v>0</v>
      </c>
      <c r="L33">
        <f t="shared" si="3"/>
        <v>0</v>
      </c>
      <c r="M33">
        <f t="shared" si="4"/>
        <v>0</v>
      </c>
      <c r="N33">
        <f t="shared" si="5"/>
        <v>0</v>
      </c>
      <c r="O33">
        <f t="shared" si="6"/>
        <v>0</v>
      </c>
      <c r="P33">
        <f t="shared" si="7"/>
        <v>0</v>
      </c>
    </row>
    <row r="34" spans="1:16" hidden="1">
      <c r="A34" t="str">
        <f>RegForms!B34</f>
        <v>Veronica Maxey</v>
      </c>
      <c r="B34">
        <f>SUM(RegForms!P34:S34,RegForms!T34)</f>
        <v>1</v>
      </c>
      <c r="C34">
        <f>SUM(RegForms!P34:S34,RegForms!U34,RegForms!Y34)</f>
        <v>1</v>
      </c>
      <c r="D34">
        <f>SUM(RegForms!P34:S34,RegForms!Y34,RegForms!AC34)</f>
        <v>1</v>
      </c>
      <c r="E34">
        <f>SUM(RegForms!P34:S34,RegForms!AC34,RegForms!AG34)</f>
        <v>1</v>
      </c>
      <c r="F34">
        <f>SUM(RegForms!P34:S34,RegForms!AG34)</f>
        <v>1</v>
      </c>
      <c r="G34">
        <f>SUM(RegForms!T34,RegForms!AK34:AL34)</f>
        <v>0</v>
      </c>
      <c r="H34">
        <f>SUM(RegForms!AA34:AB34,RegForms!AM34:AO34)</f>
        <v>0</v>
      </c>
      <c r="I34">
        <f>SUM(RegForms!AA34:AB34,RegForms!AP34:AR34)</f>
        <v>0</v>
      </c>
      <c r="J34">
        <f>SUM(RegForms!AE34:AF34,RegForms!AS34:AU34)</f>
        <v>0</v>
      </c>
      <c r="K34">
        <f>SUM(RegForms!AI34,RegForms!AV34:AW34)</f>
        <v>0</v>
      </c>
      <c r="L34">
        <f t="shared" si="3"/>
        <v>0</v>
      </c>
      <c r="M34">
        <f t="shared" si="4"/>
        <v>0</v>
      </c>
      <c r="N34">
        <f t="shared" si="5"/>
        <v>0</v>
      </c>
      <c r="O34">
        <f t="shared" si="6"/>
        <v>0</v>
      </c>
      <c r="P34">
        <f t="shared" si="7"/>
        <v>0</v>
      </c>
    </row>
    <row r="35" spans="1:16" hidden="1">
      <c r="A35" t="str">
        <f>RegForms!B35</f>
        <v>Shirley Freeman</v>
      </c>
      <c r="B35">
        <f>SUM(RegForms!P35:S35,RegForms!T35)</f>
        <v>1</v>
      </c>
      <c r="C35">
        <f>SUM(RegForms!P35:S35,RegForms!U35,RegForms!Y35)</f>
        <v>1</v>
      </c>
      <c r="D35">
        <f>SUM(RegForms!P35:S35,RegForms!Y35,RegForms!AC35)</f>
        <v>1</v>
      </c>
      <c r="E35">
        <f>SUM(RegForms!P35:S35,RegForms!AC35,RegForms!AG35)</f>
        <v>1</v>
      </c>
      <c r="F35">
        <f>SUM(RegForms!P35:S35,RegForms!AG35)</f>
        <v>1</v>
      </c>
      <c r="G35">
        <f>SUM(RegForms!T35,RegForms!AK35:AL35)</f>
        <v>0</v>
      </c>
      <c r="H35">
        <f>SUM(RegForms!AA35:AB35,RegForms!AM35:AO35)</f>
        <v>0</v>
      </c>
      <c r="I35">
        <f>SUM(RegForms!AA35:AB35,RegForms!AP35:AR35)</f>
        <v>0</v>
      </c>
      <c r="J35">
        <f>SUM(RegForms!AE35:AF35,RegForms!AS35:AU35)</f>
        <v>0</v>
      </c>
      <c r="K35">
        <f>SUM(RegForms!AI35,RegForms!AV35:AW35)</f>
        <v>0</v>
      </c>
      <c r="L35">
        <f t="shared" si="3"/>
        <v>0</v>
      </c>
      <c r="M35">
        <f t="shared" si="4"/>
        <v>0</v>
      </c>
      <c r="N35">
        <f t="shared" si="5"/>
        <v>0</v>
      </c>
      <c r="O35">
        <f t="shared" si="6"/>
        <v>0</v>
      </c>
      <c r="P35">
        <f t="shared" si="7"/>
        <v>0</v>
      </c>
    </row>
    <row r="36" spans="1:16" hidden="1">
      <c r="A36" t="str">
        <f>RegForms!B36</f>
        <v>Elizabeth Duke</v>
      </c>
      <c r="B36">
        <f>SUM(RegForms!P36:S36,RegForms!T36)</f>
        <v>1</v>
      </c>
      <c r="C36">
        <f>SUM(RegForms!P36:S36,RegForms!U36,RegForms!Y36)</f>
        <v>1</v>
      </c>
      <c r="D36">
        <f>SUM(RegForms!P36:S36,RegForms!Y36,RegForms!AC36)</f>
        <v>1</v>
      </c>
      <c r="E36">
        <f>SUM(RegForms!P36:S36,RegForms!AC36,RegForms!AG36)</f>
        <v>1</v>
      </c>
      <c r="F36">
        <f>SUM(RegForms!P36:S36,RegForms!AG36)</f>
        <v>1</v>
      </c>
      <c r="G36">
        <f>SUM(RegForms!T36,RegForms!AK36:AL36)</f>
        <v>0</v>
      </c>
      <c r="H36">
        <f>SUM(RegForms!AA36:AB36,RegForms!AM36:AO36)</f>
        <v>0</v>
      </c>
      <c r="I36">
        <f>SUM(RegForms!AA36:AB36,RegForms!AP36:AR36)</f>
        <v>0</v>
      </c>
      <c r="J36">
        <f>SUM(RegForms!AE36:AF36,RegForms!AS36:AU36)</f>
        <v>0</v>
      </c>
      <c r="K36">
        <f>SUM(RegForms!AI36,RegForms!AV36:AW36)</f>
        <v>0</v>
      </c>
      <c r="L36">
        <f t="shared" si="3"/>
        <v>0</v>
      </c>
      <c r="M36">
        <f t="shared" si="4"/>
        <v>0</v>
      </c>
      <c r="N36">
        <f t="shared" si="5"/>
        <v>0</v>
      </c>
      <c r="O36">
        <f t="shared" si="6"/>
        <v>0</v>
      </c>
      <c r="P36">
        <f t="shared" si="7"/>
        <v>0</v>
      </c>
    </row>
    <row r="37" spans="1:16" hidden="1">
      <c r="A37" t="str">
        <f>RegForms!B37</f>
        <v>Elizabeth Thompson</v>
      </c>
      <c r="B37">
        <f>SUM(RegForms!P37:S37,RegForms!T37)</f>
        <v>1</v>
      </c>
      <c r="C37">
        <f>SUM(RegForms!P37:S37,RegForms!U37,RegForms!Y37)</f>
        <v>1</v>
      </c>
      <c r="D37">
        <f>SUM(RegForms!P37:S37,RegForms!Y37,RegForms!AC37)</f>
        <v>1</v>
      </c>
      <c r="E37">
        <f>SUM(RegForms!P37:S37,RegForms!AC37,RegForms!AG37)</f>
        <v>1</v>
      </c>
      <c r="F37">
        <f>SUM(RegForms!P37:S37,RegForms!AG37)</f>
        <v>1</v>
      </c>
      <c r="G37">
        <f>SUM(RegForms!T37,RegForms!AK37:AL37)</f>
        <v>0</v>
      </c>
      <c r="H37">
        <f>SUM(RegForms!AA37:AB37,RegForms!AM37:AO37)</f>
        <v>0</v>
      </c>
      <c r="I37">
        <f>SUM(RegForms!AA37:AB37,RegForms!AP37:AR37)</f>
        <v>0</v>
      </c>
      <c r="J37">
        <f>SUM(RegForms!AE37:AF37,RegForms!AS37:AU37)</f>
        <v>0</v>
      </c>
      <c r="K37">
        <f>SUM(RegForms!AI37,RegForms!AV37:AW37)</f>
        <v>0</v>
      </c>
      <c r="L37">
        <f t="shared" si="3"/>
        <v>0</v>
      </c>
      <c r="M37">
        <f t="shared" si="4"/>
        <v>0</v>
      </c>
      <c r="N37">
        <f t="shared" si="5"/>
        <v>0</v>
      </c>
      <c r="O37">
        <f t="shared" si="6"/>
        <v>0</v>
      </c>
      <c r="P37">
        <f t="shared" si="7"/>
        <v>0</v>
      </c>
    </row>
    <row r="38" spans="1:16" hidden="1">
      <c r="A38" t="str">
        <f>RegForms!B38</f>
        <v>Jude Zwanikken</v>
      </c>
      <c r="B38">
        <f>SUM(RegForms!P38:S38,RegForms!T38)</f>
        <v>1</v>
      </c>
      <c r="C38">
        <f>SUM(RegForms!P38:S38,RegForms!U38,RegForms!Y38)</f>
        <v>1</v>
      </c>
      <c r="D38">
        <f>SUM(RegForms!P38:S38,RegForms!Y38,RegForms!AC38)</f>
        <v>1</v>
      </c>
      <c r="E38">
        <f>SUM(RegForms!P38:S38,RegForms!AC38,RegForms!AG38)</f>
        <v>1</v>
      </c>
      <c r="F38">
        <f>SUM(RegForms!P38:S38,RegForms!AG38)</f>
        <v>1</v>
      </c>
      <c r="G38">
        <f>SUM(RegForms!T38,RegForms!AK38:AL38)</f>
        <v>0</v>
      </c>
      <c r="H38">
        <f>SUM(RegForms!AA38:AB38,RegForms!AM38:AO38)</f>
        <v>0</v>
      </c>
      <c r="I38">
        <f>SUM(RegForms!AA38:AB38,RegForms!AP38:AR38)</f>
        <v>0</v>
      </c>
      <c r="J38">
        <f>SUM(RegForms!AE38:AF38,RegForms!AS38:AU38)</f>
        <v>0</v>
      </c>
      <c r="K38">
        <f>SUM(RegForms!AI38,RegForms!AV38:AW38)</f>
        <v>0</v>
      </c>
      <c r="L38">
        <f t="shared" si="3"/>
        <v>0</v>
      </c>
      <c r="M38">
        <f t="shared" si="4"/>
        <v>0</v>
      </c>
      <c r="N38">
        <f t="shared" si="5"/>
        <v>0</v>
      </c>
      <c r="O38">
        <f t="shared" si="6"/>
        <v>0</v>
      </c>
      <c r="P38">
        <f t="shared" si="7"/>
        <v>0</v>
      </c>
    </row>
    <row r="39" spans="1:16" hidden="1">
      <c r="A39" t="str">
        <f>RegForms!B39</f>
        <v>Barbara McArdle</v>
      </c>
      <c r="B39">
        <f>SUM(RegForms!P39:S39,RegForms!T39)</f>
        <v>1</v>
      </c>
      <c r="C39">
        <f>SUM(RegForms!P39:S39,RegForms!U39,RegForms!Y39)</f>
        <v>1</v>
      </c>
      <c r="D39">
        <f>SUM(RegForms!P39:S39,RegForms!Y39,RegForms!AC39)</f>
        <v>1</v>
      </c>
      <c r="E39">
        <f>SUM(RegForms!P39:S39,RegForms!AC39,RegForms!AG39)</f>
        <v>1</v>
      </c>
      <c r="F39">
        <f>SUM(RegForms!P39:S39,RegForms!AG39)</f>
        <v>1</v>
      </c>
      <c r="G39">
        <f>SUM(RegForms!T39,RegForms!AK39:AL39)</f>
        <v>0</v>
      </c>
      <c r="H39">
        <f>SUM(RegForms!AA39:AB39,RegForms!AM39:AO39)</f>
        <v>0</v>
      </c>
      <c r="I39">
        <f>SUM(RegForms!AA39:AB39,RegForms!AP39:AR39)</f>
        <v>0</v>
      </c>
      <c r="J39">
        <f>SUM(RegForms!AE39:AF39,RegForms!AS39:AU39)</f>
        <v>0</v>
      </c>
      <c r="K39">
        <f>SUM(RegForms!AI39,RegForms!AV39:AW39)</f>
        <v>0</v>
      </c>
      <c r="L39">
        <f t="shared" si="3"/>
        <v>0</v>
      </c>
      <c r="M39">
        <f t="shared" si="4"/>
        <v>0</v>
      </c>
      <c r="N39">
        <f t="shared" si="5"/>
        <v>0</v>
      </c>
      <c r="O39">
        <f t="shared" si="6"/>
        <v>0</v>
      </c>
      <c r="P39">
        <f t="shared" si="7"/>
        <v>0</v>
      </c>
    </row>
    <row r="40" spans="1:16" hidden="1">
      <c r="A40" t="str">
        <f>RegForms!B40</f>
        <v>Ann Banks</v>
      </c>
      <c r="B40">
        <f>SUM(RegForms!P40:S40,RegForms!T40)</f>
        <v>1</v>
      </c>
      <c r="C40">
        <f>SUM(RegForms!P40:S40,RegForms!U40,RegForms!Y40)</f>
        <v>1</v>
      </c>
      <c r="D40">
        <f>SUM(RegForms!P40:S40,RegForms!Y40,RegForms!AC40)</f>
        <v>1</v>
      </c>
      <c r="E40">
        <f>SUM(RegForms!P40:S40,RegForms!AC40,RegForms!AG40)</f>
        <v>1</v>
      </c>
      <c r="F40">
        <f>SUM(RegForms!P40:S40,RegForms!AG40)</f>
        <v>1</v>
      </c>
      <c r="G40">
        <f>SUM(RegForms!T40,RegForms!AK40:AL40)</f>
        <v>0</v>
      </c>
      <c r="H40">
        <f>SUM(RegForms!AA40:AB40,RegForms!AM40:AO40)</f>
        <v>0</v>
      </c>
      <c r="I40">
        <f>SUM(RegForms!AA40:AB40,RegForms!AP40:AR40)</f>
        <v>0</v>
      </c>
      <c r="J40">
        <f>SUM(RegForms!AE40:AF40,RegForms!AS40:AU40)</f>
        <v>0</v>
      </c>
      <c r="K40">
        <f>SUM(RegForms!AI40,RegForms!AV40:AW40)</f>
        <v>0</v>
      </c>
      <c r="L40">
        <f t="shared" si="3"/>
        <v>0</v>
      </c>
      <c r="M40">
        <f t="shared" si="4"/>
        <v>0</v>
      </c>
      <c r="N40">
        <f t="shared" si="5"/>
        <v>0</v>
      </c>
      <c r="O40">
        <f t="shared" si="6"/>
        <v>0</v>
      </c>
      <c r="P40">
        <f t="shared" si="7"/>
        <v>0</v>
      </c>
    </row>
    <row r="41" spans="1:16" hidden="1">
      <c r="A41" t="str">
        <f>RegForms!B41</f>
        <v>Val Bone</v>
      </c>
      <c r="B41">
        <f>SUM(RegForms!P41:S41,RegForms!T41)</f>
        <v>1</v>
      </c>
      <c r="C41">
        <f>SUM(RegForms!P41:S41,RegForms!U41,RegForms!Y41)</f>
        <v>1</v>
      </c>
      <c r="D41">
        <f>SUM(RegForms!P41:S41,RegForms!Y41,RegForms!AC41)</f>
        <v>1</v>
      </c>
      <c r="E41">
        <f>SUM(RegForms!P41:S41,RegForms!AC41,RegForms!AG41)</f>
        <v>1</v>
      </c>
      <c r="F41">
        <f>SUM(RegForms!P41:S41,RegForms!AG41)</f>
        <v>1</v>
      </c>
      <c r="G41">
        <f>SUM(RegForms!T41,RegForms!AK41:AL41)</f>
        <v>0</v>
      </c>
      <c r="H41">
        <f>SUM(RegForms!AA41:AB41,RegForms!AM41:AO41)</f>
        <v>0</v>
      </c>
      <c r="I41">
        <f>SUM(RegForms!AA41:AB41,RegForms!AP41:AR41)</f>
        <v>0</v>
      </c>
      <c r="J41">
        <f>SUM(RegForms!AE41:AF41,RegForms!AS41:AU41)</f>
        <v>0</v>
      </c>
      <c r="K41">
        <f>SUM(RegForms!AI41,RegForms!AV41:AW41)</f>
        <v>0</v>
      </c>
      <c r="L41">
        <f t="shared" si="3"/>
        <v>0</v>
      </c>
      <c r="M41">
        <f t="shared" si="4"/>
        <v>0</v>
      </c>
      <c r="N41">
        <f t="shared" si="5"/>
        <v>0</v>
      </c>
      <c r="O41">
        <f t="shared" si="6"/>
        <v>0</v>
      </c>
      <c r="P41">
        <f t="shared" si="7"/>
        <v>0</v>
      </c>
    </row>
    <row r="42" spans="1:16" hidden="1">
      <c r="A42" t="str">
        <f>RegForms!B42</f>
        <v>Marie-Joëlle Nininahazwe</v>
      </c>
      <c r="B42">
        <f>SUM(RegForms!P42:S42,RegForms!T42)</f>
        <v>0</v>
      </c>
      <c r="C42">
        <f>SUM(RegForms!P42:S42,RegForms!U42,RegForms!Y42)</f>
        <v>0</v>
      </c>
      <c r="D42">
        <f>SUM(RegForms!P42:S42,RegForms!Y42,RegForms!AC42)</f>
        <v>0</v>
      </c>
      <c r="E42">
        <f>SUM(RegForms!P42:S42,RegForms!AC42,RegForms!AG42)</f>
        <v>0</v>
      </c>
      <c r="F42">
        <f>SUM(RegForms!P42:S42,RegForms!AG42)</f>
        <v>0</v>
      </c>
      <c r="G42">
        <f>SUM(RegForms!T42,RegForms!AK42:AL42)</f>
        <v>0</v>
      </c>
      <c r="H42">
        <f>SUM(RegForms!AA42:AB42,RegForms!AM42:AO42)</f>
        <v>0</v>
      </c>
      <c r="I42">
        <f>SUM(RegForms!AA42:AB42,RegForms!AP42:AR42)</f>
        <v>0</v>
      </c>
      <c r="J42">
        <f>SUM(RegForms!AE42:AF42,RegForms!AS42:AU42)</f>
        <v>0</v>
      </c>
      <c r="K42">
        <f>SUM(RegForms!AI42,RegForms!AV42:AW42)</f>
        <v>0</v>
      </c>
      <c r="L42">
        <f t="shared" si="3"/>
        <v>0</v>
      </c>
      <c r="M42">
        <f t="shared" si="4"/>
        <v>0</v>
      </c>
      <c r="N42">
        <f t="shared" si="5"/>
        <v>0</v>
      </c>
      <c r="O42">
        <f t="shared" si="6"/>
        <v>0</v>
      </c>
      <c r="P42">
        <f t="shared" si="7"/>
        <v>0</v>
      </c>
    </row>
    <row r="43" spans="1:16" hidden="1">
      <c r="A43" t="str">
        <f>RegForms!B43</f>
        <v>David James</v>
      </c>
      <c r="B43">
        <f>SUM(RegForms!P43:S43,RegForms!T43)</f>
        <v>1</v>
      </c>
      <c r="C43">
        <f>SUM(RegForms!P43:S43,RegForms!U43,RegForms!Y43)</f>
        <v>1</v>
      </c>
      <c r="D43">
        <f>SUM(RegForms!P43:S43,RegForms!Y43,RegForms!AC43)</f>
        <v>1</v>
      </c>
      <c r="E43">
        <f>SUM(RegForms!P43:S43,RegForms!AC43,RegForms!AG43)</f>
        <v>1</v>
      </c>
      <c r="F43">
        <f>SUM(RegForms!P43:S43,RegForms!AG43)</f>
        <v>1</v>
      </c>
      <c r="G43">
        <f>SUM(RegForms!T43,RegForms!AK43:AL43)</f>
        <v>0</v>
      </c>
      <c r="H43">
        <f>SUM(RegForms!AA43:AB43,RegForms!AM43:AO43)</f>
        <v>0</v>
      </c>
      <c r="I43">
        <f>SUM(RegForms!AA43:AB43,RegForms!AP43:AR43)</f>
        <v>0</v>
      </c>
      <c r="J43">
        <f>SUM(RegForms!AE43:AF43,RegForms!AS43:AU43)</f>
        <v>0</v>
      </c>
      <c r="K43">
        <f>SUM(RegForms!AI43,RegForms!AV43:AW43)</f>
        <v>0</v>
      </c>
      <c r="L43">
        <f t="shared" si="3"/>
        <v>0</v>
      </c>
      <c r="M43">
        <f t="shared" si="4"/>
        <v>0</v>
      </c>
      <c r="N43">
        <f t="shared" si="5"/>
        <v>0</v>
      </c>
      <c r="O43">
        <f t="shared" si="6"/>
        <v>0</v>
      </c>
      <c r="P43">
        <f t="shared" si="7"/>
        <v>0</v>
      </c>
    </row>
    <row r="44" spans="1:16" hidden="1">
      <c r="A44" t="str">
        <f>RegForms!B44</f>
        <v>Jillian Wychel</v>
      </c>
      <c r="B44">
        <f>SUM(RegForms!P44:S44,RegForms!T44)</f>
        <v>1</v>
      </c>
      <c r="C44">
        <f>SUM(RegForms!P44:S44,RegForms!U44,RegForms!Y44)</f>
        <v>1</v>
      </c>
      <c r="D44">
        <f>SUM(RegForms!P44:S44,RegForms!Y44,RegForms!AC44)</f>
        <v>1</v>
      </c>
      <c r="E44">
        <f>SUM(RegForms!P44:S44,RegForms!AC44,RegForms!AG44)</f>
        <v>1</v>
      </c>
      <c r="F44">
        <f>SUM(RegForms!P44:S44,RegForms!AG44)</f>
        <v>1</v>
      </c>
      <c r="G44">
        <f>SUM(RegForms!T44,RegForms!AK44:AL44)</f>
        <v>0</v>
      </c>
      <c r="H44">
        <f>SUM(RegForms!AA44:AB44,RegForms!AM44:AO44)</f>
        <v>0</v>
      </c>
      <c r="I44">
        <f>SUM(RegForms!AA44:AB44,RegForms!AP44:AR44)</f>
        <v>0</v>
      </c>
      <c r="J44">
        <f>SUM(RegForms!AE44:AF44,RegForms!AS44:AU44)</f>
        <v>0</v>
      </c>
      <c r="K44">
        <f>SUM(RegForms!AI44,RegForms!AV44:AW44)</f>
        <v>0</v>
      </c>
      <c r="L44">
        <f t="shared" si="3"/>
        <v>0</v>
      </c>
      <c r="M44">
        <f t="shared" si="4"/>
        <v>0</v>
      </c>
      <c r="N44">
        <f t="shared" si="5"/>
        <v>0</v>
      </c>
      <c r="O44">
        <f t="shared" si="6"/>
        <v>0</v>
      </c>
      <c r="P44">
        <f t="shared" si="7"/>
        <v>0</v>
      </c>
    </row>
    <row r="45" spans="1:16" hidden="1">
      <c r="A45" t="str">
        <f>RegForms!B45</f>
        <v>Mark Hodson</v>
      </c>
      <c r="B45">
        <f>SUM(RegForms!P45:S45,RegForms!T45)</f>
        <v>1</v>
      </c>
      <c r="C45">
        <f>SUM(RegForms!P45:S45,RegForms!U45,RegForms!Y45)</f>
        <v>1</v>
      </c>
      <c r="D45">
        <f>SUM(RegForms!P45:S45,RegForms!Y45,RegForms!AC45)</f>
        <v>1</v>
      </c>
      <c r="E45">
        <f>SUM(RegForms!P45:S45,RegForms!AC45,RegForms!AG45)</f>
        <v>1</v>
      </c>
      <c r="F45">
        <f>SUM(RegForms!P45:S45,RegForms!AG45)</f>
        <v>1</v>
      </c>
      <c r="G45">
        <f>SUM(RegForms!T45,RegForms!AK45:AL45)</f>
        <v>0</v>
      </c>
      <c r="H45">
        <f>SUM(RegForms!AA45:AB45,RegForms!AM45:AO45)</f>
        <v>0</v>
      </c>
      <c r="I45">
        <f>SUM(RegForms!AA45:AB45,RegForms!AP45:AR45)</f>
        <v>0</v>
      </c>
      <c r="J45">
        <f>SUM(RegForms!AE45:AF45,RegForms!AS45:AU45)</f>
        <v>0</v>
      </c>
      <c r="K45">
        <f>SUM(RegForms!AI45,RegForms!AV45:AW45)</f>
        <v>0</v>
      </c>
      <c r="L45">
        <f t="shared" si="3"/>
        <v>0</v>
      </c>
      <c r="M45">
        <f t="shared" si="4"/>
        <v>0</v>
      </c>
      <c r="N45">
        <f t="shared" si="5"/>
        <v>0</v>
      </c>
      <c r="O45">
        <f t="shared" si="6"/>
        <v>0</v>
      </c>
      <c r="P45">
        <f t="shared" si="7"/>
        <v>0</v>
      </c>
    </row>
    <row r="46" spans="1:16">
      <c r="A46" t="str">
        <f>RegForms!B46</f>
        <v>Deb Gimpelson</v>
      </c>
      <c r="B46">
        <f>SUM(RegForms!P46:S46,RegForms!T46)</f>
        <v>0</v>
      </c>
      <c r="C46">
        <f>SUM(RegForms!P46:S46,RegForms!U46,RegForms!Y46)</f>
        <v>0</v>
      </c>
      <c r="D46">
        <f>SUM(RegForms!P46:S46,RegForms!Y46,RegForms!AC46)</f>
        <v>0</v>
      </c>
      <c r="E46">
        <f>SUM(RegForms!P46:S46,RegForms!AC46,RegForms!AG46)</f>
        <v>0</v>
      </c>
      <c r="F46">
        <f>SUM(RegForms!P46:S46,RegForms!AG46)</f>
        <v>0</v>
      </c>
      <c r="G46">
        <f>SUM(RegForms!T46,RegForms!AK46:AL46)</f>
        <v>2</v>
      </c>
      <c r="H46">
        <f>SUM(RegForms!AA46:AB46,RegForms!AM46:AO46)</f>
        <v>3</v>
      </c>
      <c r="I46">
        <f>SUM(RegForms!AA46:AB46,RegForms!AP46:AR46)</f>
        <v>3</v>
      </c>
      <c r="J46">
        <f>SUM(RegForms!AE46:AF46,RegForms!AS46:AU46)</f>
        <v>3</v>
      </c>
      <c r="K46">
        <f>SUM(RegForms!AI46,RegForms!AV46:AW46)</f>
        <v>2</v>
      </c>
      <c r="L46">
        <f t="shared" si="3"/>
        <v>1</v>
      </c>
      <c r="M46">
        <f t="shared" si="4"/>
        <v>1</v>
      </c>
      <c r="N46">
        <f t="shared" si="5"/>
        <v>1</v>
      </c>
      <c r="O46">
        <f t="shared" si="6"/>
        <v>1</v>
      </c>
      <c r="P46">
        <f t="shared" si="7"/>
        <v>1</v>
      </c>
    </row>
    <row r="47" spans="1:16" hidden="1">
      <c r="A47" t="str">
        <f>RegForms!B47</f>
        <v>Anne Wicks</v>
      </c>
      <c r="B47">
        <f>SUM(RegForms!P47:S47,RegForms!T47)</f>
        <v>1</v>
      </c>
      <c r="C47">
        <f>SUM(RegForms!P47:S47,RegForms!U47,RegForms!Y47)</f>
        <v>1</v>
      </c>
      <c r="D47">
        <f>SUM(RegForms!P47:S47,RegForms!Y47,RegForms!AC47)</f>
        <v>1</v>
      </c>
      <c r="E47">
        <f>SUM(RegForms!P47:S47,RegForms!AC47,RegForms!AG47)</f>
        <v>1</v>
      </c>
      <c r="F47">
        <f>SUM(RegForms!P47:S47,RegForms!AG47)</f>
        <v>1</v>
      </c>
      <c r="G47">
        <f>SUM(RegForms!T47,RegForms!AK47:AL47)</f>
        <v>0</v>
      </c>
      <c r="H47">
        <f>SUM(RegForms!AA47:AB47,RegForms!AM47:AO47)</f>
        <v>0</v>
      </c>
      <c r="I47">
        <f>SUM(RegForms!AA47:AB47,RegForms!AP47:AR47)</f>
        <v>0</v>
      </c>
      <c r="J47">
        <f>SUM(RegForms!AE47:AF47,RegForms!AS47:AU47)</f>
        <v>0</v>
      </c>
      <c r="K47">
        <f>SUM(RegForms!AI47,RegForms!AV47:AW47)</f>
        <v>0</v>
      </c>
      <c r="L47">
        <f t="shared" si="3"/>
        <v>0</v>
      </c>
      <c r="M47">
        <f t="shared" si="4"/>
        <v>0</v>
      </c>
      <c r="N47">
        <f t="shared" si="5"/>
        <v>0</v>
      </c>
      <c r="O47">
        <f t="shared" si="6"/>
        <v>0</v>
      </c>
      <c r="P47">
        <f t="shared" si="7"/>
        <v>0</v>
      </c>
    </row>
    <row r="48" spans="1:16" hidden="1">
      <c r="A48" t="str">
        <f>RegForms!B48</f>
        <v>Dave Wicks</v>
      </c>
      <c r="B48">
        <f>SUM(RegForms!P48:S48,RegForms!T48)</f>
        <v>1</v>
      </c>
      <c r="C48">
        <f>SUM(RegForms!P48:S48,RegForms!U48,RegForms!Y48)</f>
        <v>1</v>
      </c>
      <c r="D48">
        <f>SUM(RegForms!P48:S48,RegForms!Y48,RegForms!AC48)</f>
        <v>1</v>
      </c>
      <c r="E48">
        <f>SUM(RegForms!P48:S48,RegForms!AC48,RegForms!AG48)</f>
        <v>1</v>
      </c>
      <c r="F48">
        <f>SUM(RegForms!P48:S48,RegForms!AG48)</f>
        <v>1</v>
      </c>
      <c r="G48">
        <f>SUM(RegForms!T48,RegForms!AK48:AL48)</f>
        <v>0</v>
      </c>
      <c r="H48">
        <f>SUM(RegForms!AA48:AB48,RegForms!AM48:AO48)</f>
        <v>0</v>
      </c>
      <c r="I48">
        <f>SUM(RegForms!AA48:AB48,RegForms!AP48:AR48)</f>
        <v>0</v>
      </c>
      <c r="J48">
        <f>SUM(RegForms!AE48:AF48,RegForms!AS48:AU48)</f>
        <v>0</v>
      </c>
      <c r="K48">
        <f>SUM(RegForms!AI48,RegForms!AV48:AW48)</f>
        <v>0</v>
      </c>
      <c r="L48">
        <f t="shared" si="3"/>
        <v>0</v>
      </c>
      <c r="M48">
        <f t="shared" si="4"/>
        <v>0</v>
      </c>
      <c r="N48">
        <f t="shared" si="5"/>
        <v>0</v>
      </c>
      <c r="O48">
        <f t="shared" si="6"/>
        <v>0</v>
      </c>
      <c r="P48">
        <f t="shared" si="7"/>
        <v>0</v>
      </c>
    </row>
    <row r="49" spans="1:16" hidden="1">
      <c r="A49" t="str">
        <f>RegForms!B49</f>
        <v>Rick Kooperberg</v>
      </c>
      <c r="B49">
        <f>SUM(RegForms!P49:S49,RegForms!T49)</f>
        <v>1</v>
      </c>
      <c r="C49">
        <f>SUM(RegForms!P49:S49,RegForms!U49,RegForms!Y49)</f>
        <v>1</v>
      </c>
      <c r="D49">
        <f>SUM(RegForms!P49:S49,RegForms!Y49,RegForms!AC49)</f>
        <v>1</v>
      </c>
      <c r="E49">
        <f>SUM(RegForms!P49:S49,RegForms!AC49,RegForms!AG49)</f>
        <v>1</v>
      </c>
      <c r="F49">
        <f>SUM(RegForms!P49:S49,RegForms!AG49)</f>
        <v>1</v>
      </c>
      <c r="G49">
        <f>SUM(RegForms!T49,RegForms!AK49:AL49)</f>
        <v>0</v>
      </c>
      <c r="H49">
        <f>SUM(RegForms!AA49:AB49,RegForms!AM49:AO49)</f>
        <v>0</v>
      </c>
      <c r="I49">
        <f>SUM(RegForms!AA49:AB49,RegForms!AP49:AR49)</f>
        <v>0</v>
      </c>
      <c r="J49">
        <f>SUM(RegForms!AE49:AF49,RegForms!AS49:AU49)</f>
        <v>0</v>
      </c>
      <c r="K49">
        <f>SUM(RegForms!AI49,RegForms!AV49:AW49)</f>
        <v>0</v>
      </c>
      <c r="L49">
        <f t="shared" si="3"/>
        <v>0</v>
      </c>
      <c r="M49">
        <f t="shared" si="4"/>
        <v>0</v>
      </c>
      <c r="N49">
        <f t="shared" si="5"/>
        <v>0</v>
      </c>
      <c r="O49">
        <f t="shared" si="6"/>
        <v>0</v>
      </c>
      <c r="P49">
        <f t="shared" si="7"/>
        <v>0</v>
      </c>
    </row>
    <row r="50" spans="1:16" hidden="1">
      <c r="A50" t="str">
        <f>RegForms!B50</f>
        <v>Jos Rossell</v>
      </c>
      <c r="B50">
        <f>SUM(RegForms!P50:S50,RegForms!T50)</f>
        <v>1</v>
      </c>
      <c r="C50">
        <f>SUM(RegForms!P50:S50,RegForms!U50,RegForms!Y50)</f>
        <v>1</v>
      </c>
      <c r="D50">
        <f>SUM(RegForms!P50:S50,RegForms!Y50,RegForms!AC50)</f>
        <v>1</v>
      </c>
      <c r="E50">
        <f>SUM(RegForms!P50:S50,RegForms!AC50,RegForms!AG50)</f>
        <v>1</v>
      </c>
      <c r="F50">
        <f>SUM(RegForms!P50:S50,RegForms!AG50)</f>
        <v>1</v>
      </c>
      <c r="G50">
        <f>SUM(RegForms!T50,RegForms!AK50:AL50)</f>
        <v>0</v>
      </c>
      <c r="H50">
        <f>SUM(RegForms!AA50:AB50,RegForms!AM50:AO50)</f>
        <v>0</v>
      </c>
      <c r="I50">
        <f>SUM(RegForms!AA50:AB50,RegForms!AP50:AR50)</f>
        <v>0</v>
      </c>
      <c r="J50">
        <f>SUM(RegForms!AE50:AF50,RegForms!AS50:AU50)</f>
        <v>0</v>
      </c>
      <c r="K50">
        <f>SUM(RegForms!AI50,RegForms!AV50:AW50)</f>
        <v>0</v>
      </c>
      <c r="L50">
        <f t="shared" si="3"/>
        <v>0</v>
      </c>
      <c r="M50">
        <f t="shared" si="4"/>
        <v>0</v>
      </c>
      <c r="N50">
        <f t="shared" si="5"/>
        <v>0</v>
      </c>
      <c r="O50">
        <f t="shared" si="6"/>
        <v>0</v>
      </c>
      <c r="P50">
        <f t="shared" si="7"/>
        <v>0</v>
      </c>
    </row>
    <row r="51" spans="1:16" hidden="1">
      <c r="A51" t="str">
        <f>RegForms!B51</f>
        <v>Heather Denny</v>
      </c>
      <c r="B51">
        <f>SUM(RegForms!P51:S51,RegForms!T51)</f>
        <v>1</v>
      </c>
      <c r="C51">
        <f>SUM(RegForms!P51:S51,RegForms!U51,RegForms!Y51)</f>
        <v>1</v>
      </c>
      <c r="D51">
        <f>SUM(RegForms!P51:S51,RegForms!Y51,RegForms!AC51)</f>
        <v>1</v>
      </c>
      <c r="E51">
        <f>SUM(RegForms!P51:S51,RegForms!AC51,RegForms!AG51)</f>
        <v>1</v>
      </c>
      <c r="F51">
        <f>SUM(RegForms!P51:S51,RegForms!AG51)</f>
        <v>1</v>
      </c>
      <c r="G51">
        <f>SUM(RegForms!T51,RegForms!AK51:AL51)</f>
        <v>0</v>
      </c>
      <c r="H51">
        <f>SUM(RegForms!AA51:AB51,RegForms!AM51:AO51)</f>
        <v>0</v>
      </c>
      <c r="I51">
        <f>SUM(RegForms!AA51:AB51,RegForms!AP51:AR51)</f>
        <v>0</v>
      </c>
      <c r="J51">
        <f>SUM(RegForms!AE51:AF51,RegForms!AS51:AU51)</f>
        <v>0</v>
      </c>
      <c r="K51">
        <f>SUM(RegForms!AI51,RegForms!AV51:AW51)</f>
        <v>0</v>
      </c>
      <c r="L51">
        <f t="shared" si="3"/>
        <v>0</v>
      </c>
      <c r="M51">
        <f t="shared" si="4"/>
        <v>0</v>
      </c>
      <c r="N51">
        <f t="shared" si="5"/>
        <v>0</v>
      </c>
      <c r="O51">
        <f t="shared" si="6"/>
        <v>0</v>
      </c>
      <c r="P51">
        <f t="shared" si="7"/>
        <v>0</v>
      </c>
    </row>
    <row r="52" spans="1:16" hidden="1">
      <c r="A52" t="str">
        <f>RegForms!B52</f>
        <v>Stephanie Du Fresne</v>
      </c>
      <c r="B52">
        <f>SUM(RegForms!P52:S52,RegForms!T52)</f>
        <v>1</v>
      </c>
      <c r="C52">
        <f>SUM(RegForms!P52:S52,RegForms!U52,RegForms!Y52)</f>
        <v>1</v>
      </c>
      <c r="D52">
        <f>SUM(RegForms!P52:S52,RegForms!Y52,RegForms!AC52)</f>
        <v>1</v>
      </c>
      <c r="E52">
        <f>SUM(RegForms!P52:S52,RegForms!AC52,RegForms!AG52)</f>
        <v>1</v>
      </c>
      <c r="F52">
        <f>SUM(RegForms!P52:S52,RegForms!AG52)</f>
        <v>1</v>
      </c>
      <c r="G52">
        <f>SUM(RegForms!T52,RegForms!AK52:AL52)</f>
        <v>0</v>
      </c>
      <c r="H52">
        <f>SUM(RegForms!AA52:AB52,RegForms!AM52:AO52)</f>
        <v>0</v>
      </c>
      <c r="I52">
        <f>SUM(RegForms!AA52:AB52,RegForms!AP52:AR52)</f>
        <v>0</v>
      </c>
      <c r="J52">
        <f>SUM(RegForms!AE52:AF52,RegForms!AS52:AU52)</f>
        <v>0</v>
      </c>
      <c r="K52">
        <f>SUM(RegForms!AI52,RegForms!AV52:AW52)</f>
        <v>0</v>
      </c>
      <c r="L52">
        <f t="shared" si="3"/>
        <v>0</v>
      </c>
      <c r="M52">
        <f t="shared" si="4"/>
        <v>0</v>
      </c>
      <c r="N52">
        <f t="shared" si="5"/>
        <v>0</v>
      </c>
      <c r="O52">
        <f t="shared" si="6"/>
        <v>0</v>
      </c>
      <c r="P52">
        <f t="shared" si="7"/>
        <v>0</v>
      </c>
    </row>
    <row r="53" spans="1:16" hidden="1">
      <c r="A53" t="str">
        <f>RegForms!B53</f>
        <v>Ashley MacMillan</v>
      </c>
      <c r="B53">
        <f>SUM(RegForms!P53:S53,RegForms!T53)</f>
        <v>0</v>
      </c>
      <c r="C53">
        <f>SUM(RegForms!P53:S53,RegForms!U53,RegForms!Y53)</f>
        <v>0</v>
      </c>
      <c r="D53">
        <f>SUM(RegForms!P53:S53,RegForms!Y53,RegForms!AC53)</f>
        <v>0</v>
      </c>
      <c r="E53">
        <f>SUM(RegForms!P53:S53,RegForms!AC53,RegForms!AG53)</f>
        <v>0</v>
      </c>
      <c r="F53">
        <f>SUM(RegForms!P53:S53,RegForms!AG53)</f>
        <v>0</v>
      </c>
      <c r="G53">
        <f>SUM(RegForms!T53,RegForms!AK53:AL53)</f>
        <v>0</v>
      </c>
      <c r="H53">
        <f>SUM(RegForms!AA53:AB53,RegForms!AM53:AO53)</f>
        <v>0</v>
      </c>
      <c r="I53">
        <f>SUM(RegForms!AA53:AB53,RegForms!AP53:AR53)</f>
        <v>0</v>
      </c>
      <c r="J53">
        <f>SUM(RegForms!AE53:AF53,RegForms!AS53:AU53)</f>
        <v>0</v>
      </c>
      <c r="K53">
        <f>SUM(RegForms!AI53,RegForms!AV53:AW53)</f>
        <v>0</v>
      </c>
      <c r="L53">
        <f t="shared" si="3"/>
        <v>0</v>
      </c>
      <c r="M53">
        <f t="shared" si="4"/>
        <v>0</v>
      </c>
      <c r="N53">
        <f t="shared" si="5"/>
        <v>0</v>
      </c>
      <c r="O53">
        <f t="shared" si="6"/>
        <v>0</v>
      </c>
      <c r="P53">
        <f t="shared" si="7"/>
        <v>0</v>
      </c>
    </row>
    <row r="54" spans="1:16" hidden="1">
      <c r="A54" t="str">
        <f>RegForms!B54</f>
        <v>Marion Sanson</v>
      </c>
      <c r="B54">
        <f>SUM(RegForms!P54:S54,RegForms!T54)</f>
        <v>1</v>
      </c>
      <c r="C54">
        <f>SUM(RegForms!P54:S54,RegForms!U54,RegForms!Y54)</f>
        <v>1</v>
      </c>
      <c r="D54">
        <f>SUM(RegForms!P54:S54,RegForms!Y54,RegForms!AC54)</f>
        <v>1</v>
      </c>
      <c r="E54">
        <f>SUM(RegForms!P54:S54,RegForms!AC54,RegForms!AG54)</f>
        <v>1</v>
      </c>
      <c r="F54">
        <f>SUM(RegForms!P54:S54,RegForms!AG54)</f>
        <v>1</v>
      </c>
      <c r="G54">
        <f>SUM(RegForms!T54,RegForms!AK54:AL54)</f>
        <v>0</v>
      </c>
      <c r="H54">
        <f>SUM(RegForms!AA54:AB54,RegForms!AM54:AO54)</f>
        <v>0</v>
      </c>
      <c r="I54">
        <f>SUM(RegForms!AA54:AB54,RegForms!AP54:AR54)</f>
        <v>0</v>
      </c>
      <c r="J54">
        <f>SUM(RegForms!AE54:AF54,RegForms!AS54:AU54)</f>
        <v>0</v>
      </c>
      <c r="K54">
        <f>SUM(RegForms!AI54,RegForms!AV54:AW54)</f>
        <v>0</v>
      </c>
      <c r="L54">
        <f t="shared" si="3"/>
        <v>0</v>
      </c>
      <c r="M54">
        <f t="shared" si="4"/>
        <v>0</v>
      </c>
      <c r="N54">
        <f t="shared" si="5"/>
        <v>0</v>
      </c>
      <c r="O54">
        <f t="shared" si="6"/>
        <v>0</v>
      </c>
      <c r="P54">
        <f t="shared" si="7"/>
        <v>0</v>
      </c>
    </row>
    <row r="55" spans="1:16" hidden="1">
      <c r="A55" t="str">
        <f>RegForms!B55</f>
        <v>Mary Rose</v>
      </c>
      <c r="B55">
        <f>SUM(RegForms!P55:S55,RegForms!T55)</f>
        <v>1</v>
      </c>
      <c r="C55">
        <f>SUM(RegForms!P55:S55,RegForms!U55,RegForms!Y55)</f>
        <v>1</v>
      </c>
      <c r="D55">
        <f>SUM(RegForms!P55:S55,RegForms!Y55,RegForms!AC55)</f>
        <v>1</v>
      </c>
      <c r="E55">
        <f>SUM(RegForms!P55:S55,RegForms!AC55,RegForms!AG55)</f>
        <v>1</v>
      </c>
      <c r="F55">
        <f>SUM(RegForms!P55:S55,RegForms!AG55)</f>
        <v>1</v>
      </c>
      <c r="G55">
        <f>SUM(RegForms!T55,RegForms!AK55:AL55)</f>
        <v>0</v>
      </c>
      <c r="H55">
        <f>SUM(RegForms!AA55:AB55,RegForms!AM55:AO55)</f>
        <v>0</v>
      </c>
      <c r="I55">
        <f>SUM(RegForms!AA55:AB55,RegForms!AP55:AR55)</f>
        <v>0</v>
      </c>
      <c r="J55">
        <f>SUM(RegForms!AE55:AF55,RegForms!AS55:AU55)</f>
        <v>0</v>
      </c>
      <c r="K55">
        <f>SUM(RegForms!AI55,RegForms!AV55:AW55)</f>
        <v>0</v>
      </c>
      <c r="L55">
        <f t="shared" si="3"/>
        <v>0</v>
      </c>
      <c r="M55">
        <f t="shared" si="4"/>
        <v>0</v>
      </c>
      <c r="N55">
        <f t="shared" si="5"/>
        <v>0</v>
      </c>
      <c r="O55">
        <f t="shared" si="6"/>
        <v>0</v>
      </c>
      <c r="P55">
        <f t="shared" si="7"/>
        <v>0</v>
      </c>
    </row>
    <row r="56" spans="1:16" hidden="1">
      <c r="A56" t="str">
        <f>RegForms!B56</f>
        <v>Joy Rising</v>
      </c>
      <c r="B56">
        <f>SUM(RegForms!P56:S56,RegForms!T56)</f>
        <v>0</v>
      </c>
      <c r="C56">
        <f>SUM(RegForms!P56:S56,RegForms!U56,RegForms!Y56)</f>
        <v>0</v>
      </c>
      <c r="D56">
        <f>SUM(RegForms!P56:S56,RegForms!Y56,RegForms!AC56)</f>
        <v>0</v>
      </c>
      <c r="E56">
        <f>SUM(RegForms!P56:S56,RegForms!AC56,RegForms!AG56)</f>
        <v>0</v>
      </c>
      <c r="F56">
        <f>SUM(RegForms!P56:S56,RegForms!AG56)</f>
        <v>0</v>
      </c>
      <c r="G56">
        <f>SUM(RegForms!T56,RegForms!AK56:AL56)</f>
        <v>0</v>
      </c>
      <c r="H56">
        <f>SUM(RegForms!AA56:AB56,RegForms!AM56:AO56)</f>
        <v>0</v>
      </c>
      <c r="I56">
        <f>SUM(RegForms!AA56:AB56,RegForms!AP56:AR56)</f>
        <v>0</v>
      </c>
      <c r="J56">
        <f>SUM(RegForms!AE56:AF56,RegForms!AS56:AU56)</f>
        <v>0</v>
      </c>
      <c r="K56">
        <f>SUM(RegForms!AI56,RegForms!AV56:AW56)</f>
        <v>0</v>
      </c>
      <c r="L56">
        <f t="shared" si="3"/>
        <v>0</v>
      </c>
      <c r="M56">
        <f t="shared" si="4"/>
        <v>0</v>
      </c>
      <c r="N56">
        <f t="shared" si="5"/>
        <v>0</v>
      </c>
      <c r="O56">
        <f t="shared" si="6"/>
        <v>0</v>
      </c>
      <c r="P56">
        <f t="shared" si="7"/>
        <v>0</v>
      </c>
    </row>
    <row r="57" spans="1:16" hidden="1">
      <c r="A57" t="str">
        <f>RegForms!B57</f>
        <v>Marilyn Flewitt</v>
      </c>
      <c r="B57">
        <f>SUM(RegForms!P57:S57,RegForms!T57)</f>
        <v>1</v>
      </c>
      <c r="C57">
        <f>SUM(RegForms!P57:S57,RegForms!U57,RegForms!Y57)</f>
        <v>1</v>
      </c>
      <c r="D57">
        <f>SUM(RegForms!P57:S57,RegForms!Y57,RegForms!AC57)</f>
        <v>1</v>
      </c>
      <c r="E57">
        <f>SUM(RegForms!P57:S57,RegForms!AC57,RegForms!AG57)</f>
        <v>1</v>
      </c>
      <c r="F57">
        <f>SUM(RegForms!P57:S57,RegForms!AG57)</f>
        <v>1</v>
      </c>
      <c r="G57">
        <f>SUM(RegForms!T57,RegForms!AK57:AL57)</f>
        <v>0</v>
      </c>
      <c r="H57">
        <f>SUM(RegForms!AA57:AB57,RegForms!AM57:AO57)</f>
        <v>0</v>
      </c>
      <c r="I57">
        <f>SUM(RegForms!AA57:AB57,RegForms!AP57:AR57)</f>
        <v>0</v>
      </c>
      <c r="J57">
        <f>SUM(RegForms!AE57:AF57,RegForms!AS57:AU57)</f>
        <v>0</v>
      </c>
      <c r="K57">
        <f>SUM(RegForms!AI57,RegForms!AV57:AW57)</f>
        <v>0</v>
      </c>
      <c r="L57">
        <f t="shared" si="3"/>
        <v>0</v>
      </c>
      <c r="M57">
        <f t="shared" si="4"/>
        <v>0</v>
      </c>
      <c r="N57">
        <f t="shared" si="5"/>
        <v>0</v>
      </c>
      <c r="O57">
        <f t="shared" si="6"/>
        <v>0</v>
      </c>
      <c r="P57">
        <f t="shared" si="7"/>
        <v>0</v>
      </c>
    </row>
    <row r="58" spans="1:16" hidden="1">
      <c r="A58" t="str">
        <f>RegForms!B58</f>
        <v>Jim Flewitt</v>
      </c>
      <c r="B58">
        <f>SUM(RegForms!P58:S58,RegForms!T58)</f>
        <v>1</v>
      </c>
      <c r="C58">
        <f>SUM(RegForms!P58:S58,RegForms!U58,RegForms!Y58)</f>
        <v>1</v>
      </c>
      <c r="D58">
        <f>SUM(RegForms!P58:S58,RegForms!Y58,RegForms!AC58)</f>
        <v>1</v>
      </c>
      <c r="E58">
        <f>SUM(RegForms!P58:S58,RegForms!AC58,RegForms!AG58)</f>
        <v>1</v>
      </c>
      <c r="F58">
        <f>SUM(RegForms!P58:S58,RegForms!AG58)</f>
        <v>1</v>
      </c>
      <c r="G58">
        <f>SUM(RegForms!T58,RegForms!AK58:AL58)</f>
        <v>0</v>
      </c>
      <c r="H58">
        <f>SUM(RegForms!AA58:AB58,RegForms!AM58:AO58)</f>
        <v>0</v>
      </c>
      <c r="I58">
        <f>SUM(RegForms!AA58:AB58,RegForms!AP58:AR58)</f>
        <v>0</v>
      </c>
      <c r="J58">
        <f>SUM(RegForms!AE58:AF58,RegForms!AS58:AU58)</f>
        <v>0</v>
      </c>
      <c r="K58">
        <f>SUM(RegForms!AI58,RegForms!AV58:AW58)</f>
        <v>0</v>
      </c>
      <c r="L58">
        <f t="shared" si="3"/>
        <v>0</v>
      </c>
      <c r="M58">
        <f t="shared" si="4"/>
        <v>0</v>
      </c>
      <c r="N58">
        <f t="shared" si="5"/>
        <v>0</v>
      </c>
      <c r="O58">
        <f t="shared" si="6"/>
        <v>0</v>
      </c>
      <c r="P58">
        <f t="shared" si="7"/>
        <v>0</v>
      </c>
    </row>
    <row r="59" spans="1:16">
      <c r="A59" t="str">
        <f>RegForms!B59</f>
        <v>Graham Chapman</v>
      </c>
      <c r="B59">
        <f>SUM(RegForms!P59:S59,RegForms!T59)</f>
        <v>0</v>
      </c>
      <c r="C59">
        <f>SUM(RegForms!P59:S59,RegForms!U59,RegForms!Y59)</f>
        <v>0</v>
      </c>
      <c r="D59">
        <f>SUM(RegForms!P59:S59,RegForms!Y59,RegForms!AC59)</f>
        <v>0</v>
      </c>
      <c r="E59">
        <f>SUM(RegForms!P59:S59,RegForms!AC59,RegForms!AG59)</f>
        <v>0</v>
      </c>
      <c r="F59">
        <f>SUM(RegForms!P59:S59,RegForms!AG59)</f>
        <v>0</v>
      </c>
      <c r="G59">
        <f>SUM(RegForms!T59,RegForms!AK59:AL59)</f>
        <v>2</v>
      </c>
      <c r="H59">
        <f>SUM(RegForms!AA59:AB59,RegForms!AM59:AO59)</f>
        <v>3</v>
      </c>
      <c r="I59">
        <f>SUM(RegForms!AA59:AB59,RegForms!AP59:AR59)</f>
        <v>3</v>
      </c>
      <c r="J59">
        <f>SUM(RegForms!AE59:AF59,RegForms!AS59:AU59)</f>
        <v>3</v>
      </c>
      <c r="K59">
        <f>SUM(RegForms!AI59,RegForms!AV59:AW59)</f>
        <v>2</v>
      </c>
      <c r="L59">
        <f t="shared" si="3"/>
        <v>1</v>
      </c>
      <c r="M59">
        <f t="shared" si="4"/>
        <v>1</v>
      </c>
      <c r="N59">
        <f t="shared" si="5"/>
        <v>1</v>
      </c>
      <c r="O59">
        <f t="shared" si="6"/>
        <v>1</v>
      </c>
      <c r="P59">
        <f t="shared" si="7"/>
        <v>1</v>
      </c>
    </row>
    <row r="60" spans="1:16" hidden="1">
      <c r="A60" t="str">
        <f>RegForms!B60</f>
        <v>Liz Bridgeman</v>
      </c>
      <c r="B60">
        <f>SUM(RegForms!P60:S60,RegForms!T60)</f>
        <v>1</v>
      </c>
      <c r="C60">
        <f>SUM(RegForms!P60:S60,RegForms!U60,RegForms!Y60)</f>
        <v>1</v>
      </c>
      <c r="D60">
        <f>SUM(RegForms!P60:S60,RegForms!Y60,RegForms!AC60)</f>
        <v>1</v>
      </c>
      <c r="E60">
        <f>SUM(RegForms!P60:S60,RegForms!AC60,RegForms!AG60)</f>
        <v>1</v>
      </c>
      <c r="F60">
        <f>SUM(RegForms!P60:S60,RegForms!AG60)</f>
        <v>1</v>
      </c>
      <c r="G60">
        <f>SUM(RegForms!T60,RegForms!AK60:AL60)</f>
        <v>0</v>
      </c>
      <c r="H60">
        <f>SUM(RegForms!AA60:AB60,RegForms!AM60:AO60)</f>
        <v>0</v>
      </c>
      <c r="I60">
        <f>SUM(RegForms!AA60:AB60,RegForms!AP60:AR60)</f>
        <v>0</v>
      </c>
      <c r="J60">
        <f>SUM(RegForms!AE60:AF60,RegForms!AS60:AU60)</f>
        <v>0</v>
      </c>
      <c r="K60">
        <f>SUM(RegForms!AI60,RegForms!AV60:AW60)</f>
        <v>0</v>
      </c>
      <c r="L60">
        <f t="shared" si="3"/>
        <v>0</v>
      </c>
      <c r="M60">
        <f t="shared" si="4"/>
        <v>0</v>
      </c>
      <c r="N60">
        <f t="shared" si="5"/>
        <v>0</v>
      </c>
      <c r="O60">
        <f t="shared" si="6"/>
        <v>0</v>
      </c>
      <c r="P60">
        <f t="shared" si="7"/>
        <v>0</v>
      </c>
    </row>
    <row r="61" spans="1:16" hidden="1">
      <c r="A61" t="str">
        <f>RegForms!B61</f>
        <v>Maria Barsema</v>
      </c>
      <c r="B61">
        <f>SUM(RegForms!P61:S61,RegForms!T61)</f>
        <v>0</v>
      </c>
      <c r="C61">
        <f>SUM(RegForms!P61:S61,RegForms!U61,RegForms!Y61)</f>
        <v>0</v>
      </c>
      <c r="D61">
        <f>SUM(RegForms!P61:S61,RegForms!Y61,RegForms!AC61)</f>
        <v>0</v>
      </c>
      <c r="E61">
        <f>SUM(RegForms!P61:S61,RegForms!AC61,RegForms!AG61)</f>
        <v>0</v>
      </c>
      <c r="F61">
        <f>SUM(RegForms!P61:S61,RegForms!AG61)</f>
        <v>0</v>
      </c>
      <c r="G61">
        <f>SUM(RegForms!T61,RegForms!AK61:AL61)</f>
        <v>0</v>
      </c>
      <c r="H61">
        <f>SUM(RegForms!AA61:AB61,RegForms!AM61:AO61)</f>
        <v>0</v>
      </c>
      <c r="I61">
        <f>SUM(RegForms!AA61:AB61,RegForms!AP61:AR61)</f>
        <v>0</v>
      </c>
      <c r="J61">
        <f>SUM(RegForms!AE61:AF61,RegForms!AS61:AU61)</f>
        <v>0</v>
      </c>
      <c r="K61">
        <f>SUM(RegForms!AI61,RegForms!AV61:AW61)</f>
        <v>0</v>
      </c>
      <c r="L61">
        <f t="shared" si="3"/>
        <v>0</v>
      </c>
      <c r="M61">
        <f t="shared" si="4"/>
        <v>0</v>
      </c>
      <c r="N61">
        <f t="shared" si="5"/>
        <v>0</v>
      </c>
      <c r="O61">
        <f t="shared" si="6"/>
        <v>0</v>
      </c>
      <c r="P61">
        <f t="shared" si="7"/>
        <v>0</v>
      </c>
    </row>
    <row r="62" spans="1:16" hidden="1">
      <c r="A62">
        <f>RegForms!B62</f>
        <v>0</v>
      </c>
      <c r="B62">
        <f>SUM(RegForms!P62:S62,RegForms!T62)</f>
        <v>0</v>
      </c>
      <c r="C62">
        <f>SUM(RegForms!P62:S62,RegForms!U62,RegForms!Y62)</f>
        <v>0</v>
      </c>
      <c r="D62">
        <f>SUM(RegForms!P62:S62,RegForms!Y62,RegForms!AC62)</f>
        <v>0</v>
      </c>
      <c r="E62">
        <f>SUM(RegForms!P62:S62,RegForms!AC62,RegForms!AG62)</f>
        <v>0</v>
      </c>
      <c r="F62">
        <f>SUM(RegForms!P62:S62,RegForms!AG62)</f>
        <v>0</v>
      </c>
      <c r="G62">
        <f>SUM(RegForms!T62,RegForms!AK62:AL62)</f>
        <v>0</v>
      </c>
      <c r="H62">
        <f>SUM(RegForms!AA62:AB62,RegForms!AM62:AO62)</f>
        <v>0</v>
      </c>
      <c r="I62">
        <f>SUM(RegForms!AA62:AB62,RegForms!AP62:AR62)</f>
        <v>0</v>
      </c>
      <c r="J62">
        <f>SUM(RegForms!AE62:AF62,RegForms!AS62:AU62)</f>
        <v>0</v>
      </c>
      <c r="K62">
        <f>SUM(RegForms!AI62,RegForms!AV62:AW62)</f>
        <v>0</v>
      </c>
      <c r="L62">
        <f t="shared" si="3"/>
        <v>0</v>
      </c>
      <c r="M62">
        <f t="shared" si="4"/>
        <v>0</v>
      </c>
      <c r="N62">
        <f t="shared" si="5"/>
        <v>0</v>
      </c>
      <c r="O62">
        <f t="shared" si="6"/>
        <v>0</v>
      </c>
      <c r="P62">
        <f t="shared" si="7"/>
        <v>0</v>
      </c>
    </row>
    <row r="63" spans="1:16">
      <c r="A63" t="str">
        <f>RegForms!B63</f>
        <v>Michael Short</v>
      </c>
      <c r="B63">
        <f>SUM(RegForms!P63:S63,RegForms!T63)</f>
        <v>0</v>
      </c>
      <c r="C63">
        <f>SUM(RegForms!P63:S63,RegForms!U63,RegForms!Y63)</f>
        <v>0</v>
      </c>
      <c r="D63">
        <f>SUM(RegForms!P63:S63,RegForms!Y63,RegForms!AC63)</f>
        <v>0</v>
      </c>
      <c r="E63">
        <f>SUM(RegForms!P63:S63,RegForms!AC63,RegForms!AG63)</f>
        <v>0</v>
      </c>
      <c r="F63">
        <f>SUM(RegForms!P63:S63,RegForms!AG63)</f>
        <v>0</v>
      </c>
      <c r="G63">
        <f>SUM(RegForms!T63,RegForms!AK63:AL63)</f>
        <v>2</v>
      </c>
      <c r="H63">
        <f>SUM(RegForms!AA63:AB63,RegForms!AM63:AO63)</f>
        <v>3</v>
      </c>
      <c r="I63">
        <f>SUM(RegForms!AA63:AB63,RegForms!AP63:AR63)</f>
        <v>3</v>
      </c>
      <c r="J63">
        <f>SUM(RegForms!AE63:AF63,RegForms!AS63:AU63)</f>
        <v>3</v>
      </c>
      <c r="K63">
        <f>SUM(RegForms!AI63,RegForms!AV63:AW63)</f>
        <v>2</v>
      </c>
      <c r="L63">
        <f t="shared" si="3"/>
        <v>1</v>
      </c>
      <c r="M63">
        <f t="shared" si="4"/>
        <v>1</v>
      </c>
      <c r="N63">
        <f t="shared" si="5"/>
        <v>1</v>
      </c>
      <c r="O63">
        <f t="shared" si="6"/>
        <v>1</v>
      </c>
      <c r="P63">
        <f t="shared" si="7"/>
        <v>1</v>
      </c>
    </row>
    <row r="64" spans="1:16">
      <c r="A64" t="str">
        <f>RegForms!B64</f>
        <v>Jan-Louise Hamblyn</v>
      </c>
      <c r="B64">
        <f>SUM(RegForms!P64:S64,RegForms!T64)</f>
        <v>0</v>
      </c>
      <c r="C64">
        <f>SUM(RegForms!P64:S64,RegForms!U64,RegForms!Y64)</f>
        <v>0</v>
      </c>
      <c r="D64">
        <f>SUM(RegForms!P64:S64,RegForms!Y64,RegForms!AC64)</f>
        <v>0</v>
      </c>
      <c r="E64">
        <f>SUM(RegForms!P64:S64,RegForms!AC64,RegForms!AG64)</f>
        <v>0</v>
      </c>
      <c r="F64">
        <f>SUM(RegForms!P64:S64,RegForms!AG64)</f>
        <v>0</v>
      </c>
      <c r="G64">
        <f>SUM(RegForms!T64,RegForms!AK64:AL64)</f>
        <v>2</v>
      </c>
      <c r="H64">
        <f>SUM(RegForms!AA64:AB64,RegForms!AM64:AO64)</f>
        <v>3</v>
      </c>
      <c r="I64">
        <f>SUM(RegForms!AA64:AB64,RegForms!AP64:AR64)</f>
        <v>3</v>
      </c>
      <c r="J64">
        <f>SUM(RegForms!AE64:AF64,RegForms!AS64:AU64)</f>
        <v>3</v>
      </c>
      <c r="K64">
        <f>SUM(RegForms!AI64,RegForms!AV64:AW64)</f>
        <v>2</v>
      </c>
      <c r="L64">
        <f t="shared" si="3"/>
        <v>1</v>
      </c>
      <c r="M64">
        <f t="shared" si="4"/>
        <v>1</v>
      </c>
      <c r="N64">
        <f t="shared" si="5"/>
        <v>1</v>
      </c>
      <c r="O64">
        <f t="shared" si="6"/>
        <v>1</v>
      </c>
      <c r="P64">
        <f t="shared" si="7"/>
        <v>1</v>
      </c>
    </row>
    <row r="65" spans="1:16">
      <c r="A65" t="str">
        <f>RegForms!B65</f>
        <v>Noel Simpson</v>
      </c>
      <c r="B65">
        <f>SUM(RegForms!P65:S65,RegForms!T65)</f>
        <v>0</v>
      </c>
      <c r="C65">
        <f>SUM(RegForms!P65:S65,RegForms!U65,RegForms!Y65)</f>
        <v>0</v>
      </c>
      <c r="D65">
        <f>SUM(RegForms!P65:S65,RegForms!Y65,RegForms!AC65)</f>
        <v>0</v>
      </c>
      <c r="E65">
        <f>SUM(RegForms!P65:S65,RegForms!AC65,RegForms!AG65)</f>
        <v>0</v>
      </c>
      <c r="F65">
        <f>SUM(RegForms!P65:S65,RegForms!AG65)</f>
        <v>0</v>
      </c>
      <c r="G65">
        <f>SUM(RegForms!T65,RegForms!AK65:AL65)</f>
        <v>2</v>
      </c>
      <c r="H65">
        <f>SUM(RegForms!AA65:AB65,RegForms!AM65:AO65)</f>
        <v>3</v>
      </c>
      <c r="I65">
        <f>SUM(RegForms!AA65:AB65,RegForms!AP65:AR65)</f>
        <v>3</v>
      </c>
      <c r="J65">
        <f>SUM(RegForms!AE65:AF65,RegForms!AS65:AU65)</f>
        <v>3</v>
      </c>
      <c r="K65">
        <f>SUM(RegForms!AI65,RegForms!AV65:AW65)</f>
        <v>2</v>
      </c>
      <c r="L65">
        <f t="shared" si="3"/>
        <v>1</v>
      </c>
      <c r="M65">
        <f t="shared" si="4"/>
        <v>1</v>
      </c>
      <c r="N65">
        <f t="shared" si="5"/>
        <v>1</v>
      </c>
      <c r="O65">
        <f t="shared" si="6"/>
        <v>1</v>
      </c>
      <c r="P65">
        <f t="shared" si="7"/>
        <v>1</v>
      </c>
    </row>
    <row r="66" spans="1:16" hidden="1">
      <c r="A66" t="str">
        <f>RegForms!B66</f>
        <v>Marvin Hubbard</v>
      </c>
      <c r="B66">
        <f>SUM(RegForms!P66:S66,RegForms!T66)</f>
        <v>0</v>
      </c>
      <c r="C66">
        <f>SUM(RegForms!P66:S66,RegForms!U66,RegForms!Y66)</f>
        <v>0</v>
      </c>
      <c r="D66">
        <f>SUM(RegForms!P66:S66,RegForms!Y66,RegForms!AC66)</f>
        <v>0</v>
      </c>
      <c r="E66">
        <f>SUM(RegForms!P66:S66,RegForms!AC66,RegForms!AG66)</f>
        <v>0</v>
      </c>
      <c r="F66">
        <f>SUM(RegForms!P66:S66,RegForms!AG66)</f>
        <v>0</v>
      </c>
      <c r="G66">
        <f>SUM(RegForms!T66,RegForms!AK66:AL66)</f>
        <v>0</v>
      </c>
      <c r="H66">
        <f>SUM(RegForms!AA66:AB66,RegForms!AM66:AO66)</f>
        <v>0</v>
      </c>
      <c r="I66">
        <f>SUM(RegForms!AA66:AB66,RegForms!AP66:AR66)</f>
        <v>0</v>
      </c>
      <c r="J66">
        <f>SUM(RegForms!AE66:AF66,RegForms!AS66:AU66)</f>
        <v>0</v>
      </c>
      <c r="K66">
        <f>SUM(RegForms!AI66,RegForms!AV66:AW66)</f>
        <v>0</v>
      </c>
      <c r="L66">
        <f t="shared" si="3"/>
        <v>0</v>
      </c>
      <c r="M66">
        <f t="shared" si="4"/>
        <v>0</v>
      </c>
      <c r="N66">
        <f t="shared" si="5"/>
        <v>0</v>
      </c>
      <c r="O66">
        <f t="shared" si="6"/>
        <v>0</v>
      </c>
      <c r="P66">
        <f t="shared" si="7"/>
        <v>0</v>
      </c>
    </row>
    <row r="67" spans="1:16" hidden="1">
      <c r="A67" t="str">
        <f>RegForms!B67</f>
        <v>Anna Dunford</v>
      </c>
      <c r="B67">
        <f>SUM(RegForms!P67:S67,RegForms!T67)</f>
        <v>0</v>
      </c>
      <c r="C67">
        <f>SUM(RegForms!P67:S67,RegForms!U67,RegForms!Y67)</f>
        <v>0</v>
      </c>
      <c r="D67">
        <f>SUM(RegForms!P67:S67,RegForms!Y67,RegForms!AC67)</f>
        <v>0</v>
      </c>
      <c r="E67">
        <f>SUM(RegForms!P67:S67,RegForms!AC67,RegForms!AG67)</f>
        <v>0</v>
      </c>
      <c r="F67">
        <f>SUM(RegForms!P67:S67,RegForms!AG67)</f>
        <v>0</v>
      </c>
      <c r="G67">
        <f>SUM(RegForms!T67,RegForms!AK67:AL67)</f>
        <v>0</v>
      </c>
      <c r="H67">
        <f>SUM(RegForms!AA67:AB67,RegForms!AM67:AO67)</f>
        <v>0</v>
      </c>
      <c r="I67">
        <f>SUM(RegForms!AA67:AB67,RegForms!AP67:AR67)</f>
        <v>0</v>
      </c>
      <c r="J67">
        <f>SUM(RegForms!AE67:AF67,RegForms!AS67:AU67)</f>
        <v>0</v>
      </c>
      <c r="K67">
        <f>SUM(RegForms!AI67,RegForms!AV67:AW67)</f>
        <v>0</v>
      </c>
      <c r="L67">
        <f t="shared" si="3"/>
        <v>0</v>
      </c>
      <c r="M67">
        <f t="shared" si="4"/>
        <v>0</v>
      </c>
      <c r="N67">
        <f t="shared" si="5"/>
        <v>0</v>
      </c>
      <c r="O67">
        <f t="shared" si="6"/>
        <v>0</v>
      </c>
      <c r="P67">
        <f t="shared" si="7"/>
        <v>0</v>
      </c>
    </row>
    <row r="68" spans="1:16" hidden="1">
      <c r="A68" t="str">
        <f>RegForms!B68</f>
        <v>Gray Southon</v>
      </c>
      <c r="B68">
        <f>SUM(RegForms!P68:S68,RegForms!T68)</f>
        <v>1</v>
      </c>
      <c r="C68">
        <f>SUM(RegForms!P68:S68,RegForms!U68,RegForms!Y68)</f>
        <v>1</v>
      </c>
      <c r="D68">
        <f>SUM(RegForms!P68:S68,RegForms!Y68,RegForms!AC68)</f>
        <v>1</v>
      </c>
      <c r="E68">
        <f>SUM(RegForms!P68:S68,RegForms!AC68,RegForms!AG68)</f>
        <v>1</v>
      </c>
      <c r="F68">
        <f>SUM(RegForms!P68:S68,RegForms!AG68)</f>
        <v>1</v>
      </c>
      <c r="G68">
        <f>SUM(RegForms!T68,RegForms!AK68:AL68)</f>
        <v>0</v>
      </c>
      <c r="H68">
        <f>SUM(RegForms!AA68:AB68,RegForms!AM68:AO68)</f>
        <v>0</v>
      </c>
      <c r="I68">
        <f>SUM(RegForms!AA68:AB68,RegForms!AP68:AR68)</f>
        <v>0</v>
      </c>
      <c r="J68">
        <f>SUM(RegForms!AE68:AF68,RegForms!AS68:AU68)</f>
        <v>0</v>
      </c>
      <c r="K68">
        <f>SUM(RegForms!AI68,RegForms!AV68:AW68)</f>
        <v>0</v>
      </c>
      <c r="L68">
        <f t="shared" si="3"/>
        <v>0</v>
      </c>
      <c r="M68">
        <f t="shared" si="4"/>
        <v>0</v>
      </c>
      <c r="N68">
        <f t="shared" si="5"/>
        <v>0</v>
      </c>
      <c r="O68">
        <f t="shared" si="6"/>
        <v>0</v>
      </c>
      <c r="P68">
        <f t="shared" si="7"/>
        <v>0</v>
      </c>
    </row>
    <row r="69" spans="1:16" hidden="1">
      <c r="A69" t="str">
        <f>RegForms!B69</f>
        <v>Eileen Gundesen</v>
      </c>
      <c r="B69">
        <f>SUM(RegForms!P69:S69,RegForms!T69)</f>
        <v>0</v>
      </c>
      <c r="C69">
        <f>SUM(RegForms!P69:S69,RegForms!U69,RegForms!Y69)</f>
        <v>0</v>
      </c>
      <c r="D69">
        <f>SUM(RegForms!P69:S69,RegForms!Y69,RegForms!AC69)</f>
        <v>0</v>
      </c>
      <c r="E69">
        <f>SUM(RegForms!P69:S69,RegForms!AC69,RegForms!AG69)</f>
        <v>0</v>
      </c>
      <c r="F69">
        <f>SUM(RegForms!P69:S69,RegForms!AG69)</f>
        <v>0</v>
      </c>
      <c r="G69">
        <f>SUM(RegForms!T69,RegForms!AK69:AL69)</f>
        <v>0</v>
      </c>
      <c r="H69">
        <f>SUM(RegForms!AA69:AB69,RegForms!AM69:AO69)</f>
        <v>0</v>
      </c>
      <c r="I69">
        <f>SUM(RegForms!AA69:AB69,RegForms!AP69:AR69)</f>
        <v>0</v>
      </c>
      <c r="J69">
        <f>SUM(RegForms!AE69:AF69,RegForms!AS69:AU69)</f>
        <v>0</v>
      </c>
      <c r="K69">
        <f>SUM(RegForms!AI69,RegForms!AV69:AW69)</f>
        <v>0</v>
      </c>
      <c r="L69">
        <f t="shared" si="3"/>
        <v>0</v>
      </c>
      <c r="M69">
        <f t="shared" si="4"/>
        <v>0</v>
      </c>
      <c r="N69">
        <f t="shared" si="5"/>
        <v>0</v>
      </c>
      <c r="O69">
        <f t="shared" si="6"/>
        <v>0</v>
      </c>
      <c r="P69">
        <f t="shared" si="7"/>
        <v>0</v>
      </c>
    </row>
    <row r="70" spans="1:16" hidden="1">
      <c r="A70" t="str">
        <f>RegForms!B70</f>
        <v>Ruth Gadgil</v>
      </c>
      <c r="B70">
        <f>SUM(RegForms!P70:S70,RegForms!T70)</f>
        <v>1</v>
      </c>
      <c r="C70">
        <f>SUM(RegForms!P70:S70,RegForms!U70,RegForms!Y70)</f>
        <v>1</v>
      </c>
      <c r="D70">
        <f>SUM(RegForms!P70:S70,RegForms!Y70,RegForms!AC70)</f>
        <v>1</v>
      </c>
      <c r="E70">
        <f>SUM(RegForms!P70:S70,RegForms!AC70,RegForms!AG70)</f>
        <v>1</v>
      </c>
      <c r="F70">
        <f>SUM(RegForms!P70:S70,RegForms!AG70)</f>
        <v>1</v>
      </c>
      <c r="G70">
        <f>SUM(RegForms!T70,RegForms!AK70:AL70)</f>
        <v>0</v>
      </c>
      <c r="H70">
        <f>SUM(RegForms!AA70:AB70,RegForms!AM70:AO70)</f>
        <v>0</v>
      </c>
      <c r="I70">
        <f>SUM(RegForms!AA70:AB70,RegForms!AP70:AR70)</f>
        <v>0</v>
      </c>
      <c r="J70">
        <f>SUM(RegForms!AE70:AF70,RegForms!AS70:AU70)</f>
        <v>0</v>
      </c>
      <c r="K70">
        <f>SUM(RegForms!AI70,RegForms!AV70:AW70)</f>
        <v>0</v>
      </c>
      <c r="L70">
        <f t="shared" si="3"/>
        <v>0</v>
      </c>
      <c r="M70">
        <f t="shared" si="4"/>
        <v>0</v>
      </c>
      <c r="N70">
        <f t="shared" si="5"/>
        <v>0</v>
      </c>
      <c r="O70">
        <f t="shared" si="6"/>
        <v>0</v>
      </c>
      <c r="P70">
        <f t="shared" si="7"/>
        <v>0</v>
      </c>
    </row>
    <row r="71" spans="1:16" hidden="1">
      <c r="A71" t="str">
        <f>RegForms!B71</f>
        <v>Carril Karr</v>
      </c>
      <c r="B71">
        <f>SUM(RegForms!P71:S71,RegForms!T71)</f>
        <v>1</v>
      </c>
      <c r="C71">
        <f>SUM(RegForms!P71:S71,RegForms!U71,RegForms!Y71)</f>
        <v>1</v>
      </c>
      <c r="D71">
        <f>SUM(RegForms!P71:S71,RegForms!Y71,RegForms!AC71)</f>
        <v>1</v>
      </c>
      <c r="E71">
        <f>SUM(RegForms!P71:S71,RegForms!AC71,RegForms!AG71)</f>
        <v>1</v>
      </c>
      <c r="F71">
        <f>SUM(RegForms!P71:S71,RegForms!AG71)</f>
        <v>1</v>
      </c>
      <c r="G71">
        <f>SUM(RegForms!T71,RegForms!AK71:AL71)</f>
        <v>0</v>
      </c>
      <c r="H71">
        <f>SUM(RegForms!AA71:AB71,RegForms!AM71:AO71)</f>
        <v>0</v>
      </c>
      <c r="I71">
        <f>SUM(RegForms!AA71:AB71,RegForms!AP71:AR71)</f>
        <v>0</v>
      </c>
      <c r="J71">
        <f>SUM(RegForms!AE71:AF71,RegForms!AS71:AU71)</f>
        <v>0</v>
      </c>
      <c r="K71">
        <f>SUM(RegForms!AI71,RegForms!AV71:AW71)</f>
        <v>0</v>
      </c>
      <c r="L71">
        <f t="shared" si="3"/>
        <v>0</v>
      </c>
      <c r="M71">
        <f t="shared" si="4"/>
        <v>0</v>
      </c>
      <c r="N71">
        <f t="shared" si="5"/>
        <v>0</v>
      </c>
      <c r="O71">
        <f t="shared" si="6"/>
        <v>0</v>
      </c>
      <c r="P71">
        <f t="shared" si="7"/>
        <v>0</v>
      </c>
    </row>
    <row r="72" spans="1:16">
      <c r="A72" t="str">
        <f>RegForms!B72</f>
        <v>Cathee Glennon</v>
      </c>
      <c r="B72">
        <f>SUM(RegForms!P72:S72,RegForms!T72)</f>
        <v>0</v>
      </c>
      <c r="C72">
        <f>SUM(RegForms!P72:S72,RegForms!U72,RegForms!Y72)</f>
        <v>0</v>
      </c>
      <c r="D72">
        <f>SUM(RegForms!P72:S72,RegForms!Y72,RegForms!AC72)</f>
        <v>0</v>
      </c>
      <c r="E72">
        <f>SUM(RegForms!P72:S72,RegForms!AC72,RegForms!AG72)</f>
        <v>0</v>
      </c>
      <c r="F72">
        <f>SUM(RegForms!P72:S72,RegForms!AG72)</f>
        <v>0</v>
      </c>
      <c r="G72">
        <f>SUM(RegForms!T72,RegForms!AK72:AL72)</f>
        <v>0</v>
      </c>
      <c r="H72">
        <f>SUM(RegForms!AA72:AB72,RegForms!AM72:AO72)</f>
        <v>1</v>
      </c>
      <c r="I72">
        <f>SUM(RegForms!AA72:AB72,RegForms!AP72:AR72)</f>
        <v>0</v>
      </c>
      <c r="J72">
        <f>SUM(RegForms!AE72:AF72,RegForms!AS72:AU72)</f>
        <v>1</v>
      </c>
      <c r="K72">
        <f>SUM(RegForms!AI72,RegForms!AV72:AW72)</f>
        <v>0</v>
      </c>
      <c r="L72">
        <f t="shared" si="3"/>
        <v>0</v>
      </c>
      <c r="M72">
        <f t="shared" si="4"/>
        <v>1</v>
      </c>
      <c r="N72">
        <f t="shared" si="5"/>
        <v>0</v>
      </c>
      <c r="O72">
        <f t="shared" si="6"/>
        <v>1</v>
      </c>
      <c r="P72">
        <f t="shared" si="7"/>
        <v>0</v>
      </c>
    </row>
    <row r="73" spans="1:16">
      <c r="A73" t="str">
        <f>RegForms!B73</f>
        <v>Roisin Whelan</v>
      </c>
      <c r="B73">
        <f>SUM(RegForms!P73:S73,RegForms!T73)</f>
        <v>0</v>
      </c>
      <c r="C73">
        <f>SUM(RegForms!P73:S73,RegForms!U73,RegForms!Y73)</f>
        <v>0</v>
      </c>
      <c r="D73">
        <f>SUM(RegForms!P73:S73,RegForms!Y73,RegForms!AC73)</f>
        <v>0</v>
      </c>
      <c r="E73">
        <f>SUM(RegForms!P73:S73,RegForms!AC73,RegForms!AG73)</f>
        <v>0</v>
      </c>
      <c r="F73">
        <f>SUM(RegForms!P73:S73,RegForms!AG73)</f>
        <v>0</v>
      </c>
      <c r="G73">
        <f>SUM(RegForms!T73,RegForms!AK73:AL73)</f>
        <v>0</v>
      </c>
      <c r="H73">
        <f>SUM(RegForms!AA73:AB73,RegForms!AM73:AO73)</f>
        <v>2</v>
      </c>
      <c r="I73">
        <f>SUM(RegForms!AA73:AB73,RegForms!AP73:AR73)</f>
        <v>1</v>
      </c>
      <c r="J73">
        <f>SUM(RegForms!AE73:AF73,RegForms!AS73:AU73)</f>
        <v>0</v>
      </c>
      <c r="K73">
        <f>SUM(RegForms!AI73,RegForms!AV73:AW73)</f>
        <v>0</v>
      </c>
      <c r="L73">
        <f t="shared" si="3"/>
        <v>0</v>
      </c>
      <c r="M73">
        <f t="shared" si="4"/>
        <v>1</v>
      </c>
      <c r="N73">
        <f t="shared" si="5"/>
        <v>1</v>
      </c>
      <c r="O73">
        <f t="shared" si="6"/>
        <v>0</v>
      </c>
      <c r="P73">
        <f t="shared" si="7"/>
        <v>0</v>
      </c>
    </row>
    <row r="74" spans="1:16">
      <c r="A74" t="str">
        <f>RegForms!B74</f>
        <v>Niamh Whelan-Turnbull</v>
      </c>
      <c r="B74">
        <f>SUM(RegForms!P74:S74,RegForms!T74)</f>
        <v>0</v>
      </c>
      <c r="C74">
        <f>SUM(RegForms!P74:S74,RegForms!U74,RegForms!Y74)</f>
        <v>0</v>
      </c>
      <c r="D74">
        <f>SUM(RegForms!P74:S74,RegForms!Y74,RegForms!AC74)</f>
        <v>0</v>
      </c>
      <c r="E74">
        <f>SUM(RegForms!P74:S74,RegForms!AC74,RegForms!AG74)</f>
        <v>0</v>
      </c>
      <c r="F74">
        <f>SUM(RegForms!P74:S74,RegForms!AG74)</f>
        <v>0</v>
      </c>
      <c r="G74">
        <f>SUM(RegForms!T74,RegForms!AK74:AL74)</f>
        <v>0</v>
      </c>
      <c r="H74">
        <f>SUM(RegForms!AA74:AB74,RegForms!AM74:AO74)</f>
        <v>2</v>
      </c>
      <c r="I74">
        <f>SUM(RegForms!AA74:AB74,RegForms!AP74:AR74)</f>
        <v>1</v>
      </c>
      <c r="J74">
        <f>SUM(RegForms!AE74:AF74,RegForms!AS74:AU74)</f>
        <v>0</v>
      </c>
      <c r="K74">
        <f>SUM(RegForms!AI74,RegForms!AV74:AW74)</f>
        <v>0</v>
      </c>
      <c r="L74">
        <f t="shared" si="3"/>
        <v>0</v>
      </c>
      <c r="M74">
        <f t="shared" si="4"/>
        <v>1</v>
      </c>
      <c r="N74">
        <f t="shared" si="5"/>
        <v>1</v>
      </c>
      <c r="O74">
        <f t="shared" si="6"/>
        <v>0</v>
      </c>
      <c r="P74">
        <f t="shared" si="7"/>
        <v>0</v>
      </c>
    </row>
    <row r="75" spans="1:16">
      <c r="A75" t="str">
        <f>RegForms!B75</f>
        <v>Tobias Brooke</v>
      </c>
      <c r="B75">
        <f>SUM(RegForms!P75:S75,RegForms!T75)</f>
        <v>0</v>
      </c>
      <c r="C75">
        <f>SUM(RegForms!P75:S75,RegForms!U75,RegForms!Y75)</f>
        <v>0</v>
      </c>
      <c r="D75">
        <f>SUM(RegForms!P75:S75,RegForms!Y75,RegForms!AC75)</f>
        <v>0</v>
      </c>
      <c r="E75">
        <f>SUM(RegForms!P75:S75,RegForms!AC75,RegForms!AG75)</f>
        <v>0</v>
      </c>
      <c r="F75">
        <f>SUM(RegForms!P75:S75,RegForms!AG75)</f>
        <v>0</v>
      </c>
      <c r="G75">
        <f>SUM(RegForms!T75,RegForms!AK75:AL75)</f>
        <v>0</v>
      </c>
      <c r="H75">
        <f>SUM(RegForms!AA75:AB75,RegForms!AM75:AO75)</f>
        <v>2</v>
      </c>
      <c r="I75">
        <f>SUM(RegForms!AA75:AB75,RegForms!AP75:AR75)</f>
        <v>1</v>
      </c>
      <c r="J75">
        <f>SUM(RegForms!AE75:AF75,RegForms!AS75:AU75)</f>
        <v>0</v>
      </c>
      <c r="K75">
        <f>SUM(RegForms!AI75,RegForms!AV75:AW75)</f>
        <v>0</v>
      </c>
      <c r="L75">
        <f t="shared" si="3"/>
        <v>0</v>
      </c>
      <c r="M75">
        <f t="shared" si="4"/>
        <v>1</v>
      </c>
      <c r="N75">
        <f t="shared" si="5"/>
        <v>1</v>
      </c>
      <c r="O75">
        <f t="shared" si="6"/>
        <v>0</v>
      </c>
      <c r="P75">
        <f t="shared" si="7"/>
        <v>0</v>
      </c>
    </row>
    <row r="76" spans="1:16">
      <c r="A76" t="str">
        <f>RegForms!B76</f>
        <v>Barbara Mountier</v>
      </c>
      <c r="B76">
        <f>SUM(RegForms!P76:S76,RegForms!T76)</f>
        <v>0</v>
      </c>
      <c r="C76">
        <f>SUM(RegForms!P76:S76,RegForms!U76,RegForms!Y76)</f>
        <v>0</v>
      </c>
      <c r="D76">
        <f>SUM(RegForms!P76:S76,RegForms!Y76,RegForms!AC76)</f>
        <v>0</v>
      </c>
      <c r="E76">
        <f>SUM(RegForms!P76:S76,RegForms!AC76,RegForms!AG76)</f>
        <v>0</v>
      </c>
      <c r="F76">
        <f>SUM(RegForms!P76:S76,RegForms!AG76)</f>
        <v>0</v>
      </c>
      <c r="G76">
        <f>SUM(RegForms!T76,RegForms!AK76:AL76)</f>
        <v>0</v>
      </c>
      <c r="H76">
        <f>SUM(RegForms!AA76:AB76,RegForms!AM76:AO76)</f>
        <v>2</v>
      </c>
      <c r="I76">
        <f>SUM(RegForms!AA76:AB76,RegForms!AP76:AR76)</f>
        <v>3</v>
      </c>
      <c r="J76">
        <f>SUM(RegForms!AE76:AF76,RegForms!AS76:AU76)</f>
        <v>3</v>
      </c>
      <c r="K76">
        <f>SUM(RegForms!AI76,RegForms!AV76:AW76)</f>
        <v>2</v>
      </c>
      <c r="L76">
        <f t="shared" ref="L76:L103" si="8">IF(AND(NOT(B76),G76&gt;0),1,0)</f>
        <v>0</v>
      </c>
      <c r="M76">
        <f t="shared" ref="M76:M103" si="9">IF(AND(NOT(C76),H76&gt;0),1,0)</f>
        <v>1</v>
      </c>
      <c r="N76">
        <f t="shared" ref="N76:N103" si="10">IF(AND(NOT(D76),I76&gt;0),1,0)</f>
        <v>1</v>
      </c>
      <c r="O76">
        <f t="shared" ref="O76:O103" si="11">IF(AND(NOT(E76),J76&gt;0),1,0)</f>
        <v>1</v>
      </c>
      <c r="P76">
        <f t="shared" ref="P76:P103" si="12">IF(AND(NOT(F76),K76&gt;0),1,0)</f>
        <v>1</v>
      </c>
    </row>
    <row r="77" spans="1:16">
      <c r="A77" t="str">
        <f>RegForms!B77</f>
        <v>Heather Nunns</v>
      </c>
      <c r="B77">
        <f>SUM(RegForms!P77:S77,RegForms!T77)</f>
        <v>0</v>
      </c>
      <c r="C77">
        <f>SUM(RegForms!P77:S77,RegForms!U77,RegForms!Y77)</f>
        <v>0</v>
      </c>
      <c r="D77">
        <f>SUM(RegForms!P77:S77,RegForms!Y77,RegForms!AC77)</f>
        <v>0</v>
      </c>
      <c r="E77">
        <f>SUM(RegForms!P77:S77,RegForms!AC77,RegForms!AG77)</f>
        <v>0</v>
      </c>
      <c r="F77">
        <f>SUM(RegForms!P77:S77,RegForms!AG77)</f>
        <v>0</v>
      </c>
      <c r="G77">
        <f>SUM(RegForms!T77,RegForms!AK77:AL77)</f>
        <v>0</v>
      </c>
      <c r="H77">
        <f>SUM(RegForms!AA77:AB77,RegForms!AM77:AO77)</f>
        <v>0</v>
      </c>
      <c r="I77">
        <f>SUM(RegForms!AA77:AB77,RegForms!AP77:AR77)</f>
        <v>0</v>
      </c>
      <c r="J77">
        <f>SUM(RegForms!AE77:AF77,RegForms!AS77:AU77)</f>
        <v>0</v>
      </c>
      <c r="K77">
        <f>SUM(RegForms!AI77,RegForms!AV77:AW77)</f>
        <v>0</v>
      </c>
      <c r="L77">
        <f t="shared" si="8"/>
        <v>0</v>
      </c>
      <c r="M77">
        <f t="shared" si="9"/>
        <v>0</v>
      </c>
      <c r="N77">
        <f t="shared" si="10"/>
        <v>0</v>
      </c>
      <c r="O77">
        <f t="shared" si="11"/>
        <v>0</v>
      </c>
      <c r="P77">
        <f t="shared" si="12"/>
        <v>0</v>
      </c>
    </row>
    <row r="78" spans="1:16" hidden="1">
      <c r="A78" t="str">
        <f>RegForms!B78</f>
        <v>Rae Wensley</v>
      </c>
      <c r="B78">
        <f>SUM(RegForms!P78:S78,RegForms!T78)</f>
        <v>1</v>
      </c>
      <c r="C78">
        <f>SUM(RegForms!P78:S78,RegForms!U78,RegForms!Y78)</f>
        <v>1</v>
      </c>
      <c r="D78">
        <f>SUM(RegForms!P78:S78,RegForms!Y78,RegForms!AC78)</f>
        <v>1</v>
      </c>
      <c r="E78">
        <f>SUM(RegForms!P78:S78,RegForms!AC78,RegForms!AG78)</f>
        <v>1</v>
      </c>
      <c r="F78">
        <f>SUM(RegForms!P78:S78,RegForms!AG78)</f>
        <v>1</v>
      </c>
      <c r="G78">
        <f>SUM(RegForms!T78,RegForms!AK78:AL78)</f>
        <v>0</v>
      </c>
      <c r="H78">
        <f>SUM(RegForms!AA78:AB78,RegForms!AM78:AO78)</f>
        <v>0</v>
      </c>
      <c r="I78">
        <f>SUM(RegForms!AA78:AB78,RegForms!AP78:AR78)</f>
        <v>0</v>
      </c>
      <c r="J78">
        <f>SUM(RegForms!AE78:AF78,RegForms!AS78:AU78)</f>
        <v>0</v>
      </c>
      <c r="K78">
        <f>SUM(RegForms!AI78,RegForms!AV78:AW78)</f>
        <v>0</v>
      </c>
      <c r="L78">
        <f t="shared" si="8"/>
        <v>0</v>
      </c>
      <c r="M78">
        <f t="shared" si="9"/>
        <v>0</v>
      </c>
      <c r="N78">
        <f t="shared" si="10"/>
        <v>0</v>
      </c>
      <c r="O78">
        <f t="shared" si="11"/>
        <v>0</v>
      </c>
      <c r="P78">
        <f t="shared" si="12"/>
        <v>0</v>
      </c>
    </row>
    <row r="79" spans="1:16" hidden="1">
      <c r="A79" t="str">
        <f>RegForms!B79</f>
        <v>Patricia Macgregor</v>
      </c>
      <c r="B79">
        <f>SUM(RegForms!P79:S79,RegForms!T79)</f>
        <v>0</v>
      </c>
      <c r="C79">
        <f>SUM(RegForms!P79:S79,RegForms!U79,RegForms!Y79)</f>
        <v>0</v>
      </c>
      <c r="D79">
        <f>SUM(RegForms!P79:S79,RegForms!Y79,RegForms!AC79)</f>
        <v>0</v>
      </c>
      <c r="E79">
        <f>SUM(RegForms!P79:S79,RegForms!AC79,RegForms!AG79)</f>
        <v>0</v>
      </c>
      <c r="F79">
        <f>SUM(RegForms!P79:S79,RegForms!AG79)</f>
        <v>0</v>
      </c>
      <c r="G79">
        <f>SUM(RegForms!T79,RegForms!AK79:AL79)</f>
        <v>0</v>
      </c>
      <c r="H79">
        <f>SUM(RegForms!AA79:AB79,RegForms!AM79:AO79)</f>
        <v>2</v>
      </c>
      <c r="I79">
        <f>SUM(RegForms!AA79:AB79,RegForms!AP79:AR79)</f>
        <v>3</v>
      </c>
      <c r="J79">
        <f>SUM(RegForms!AE79:AF79,RegForms!AS79:AU79)</f>
        <v>3</v>
      </c>
      <c r="K79">
        <f>SUM(RegForms!AI79,RegForms!AV79:AW79)</f>
        <v>2</v>
      </c>
      <c r="L79">
        <f t="shared" si="8"/>
        <v>0</v>
      </c>
      <c r="M79">
        <f t="shared" si="9"/>
        <v>1</v>
      </c>
      <c r="N79">
        <f t="shared" si="10"/>
        <v>1</v>
      </c>
      <c r="O79">
        <f t="shared" si="11"/>
        <v>1</v>
      </c>
      <c r="P79">
        <f t="shared" si="12"/>
        <v>1</v>
      </c>
    </row>
    <row r="80" spans="1:16">
      <c r="A80" t="str">
        <f>RegForms!B80</f>
        <v>Robin Watts</v>
      </c>
      <c r="B80">
        <f>SUM(RegForms!P80:S80,RegForms!T80)</f>
        <v>0</v>
      </c>
      <c r="C80">
        <f>SUM(RegForms!P80:S80,RegForms!U80,RegForms!Y80)</f>
        <v>0</v>
      </c>
      <c r="D80">
        <f>SUM(RegForms!P80:S80,RegForms!Y80,RegForms!AC80)</f>
        <v>0</v>
      </c>
      <c r="E80">
        <f>SUM(RegForms!P80:S80,RegForms!AC80,RegForms!AG80)</f>
        <v>0</v>
      </c>
      <c r="F80">
        <f>SUM(RegForms!P80:S80,RegForms!AG80)</f>
        <v>0</v>
      </c>
      <c r="G80">
        <f>SUM(RegForms!T80,RegForms!AK80:AL80)</f>
        <v>0</v>
      </c>
      <c r="H80">
        <f>SUM(RegForms!AA80:AB80,RegForms!AM80:AO80)</f>
        <v>2</v>
      </c>
      <c r="I80">
        <f>SUM(RegForms!AA80:AB80,RegForms!AP80:AR80)</f>
        <v>0</v>
      </c>
      <c r="J80">
        <f>SUM(RegForms!AE80:AF80,RegForms!AS80:AU80)</f>
        <v>2</v>
      </c>
      <c r="K80">
        <f>SUM(RegForms!AI80,RegForms!AV80:AW80)</f>
        <v>0</v>
      </c>
      <c r="L80">
        <f t="shared" si="8"/>
        <v>0</v>
      </c>
      <c r="M80">
        <f t="shared" si="9"/>
        <v>1</v>
      </c>
      <c r="N80">
        <f t="shared" si="10"/>
        <v>0</v>
      </c>
      <c r="O80">
        <f t="shared" si="11"/>
        <v>1</v>
      </c>
      <c r="P80">
        <f t="shared" si="12"/>
        <v>0</v>
      </c>
    </row>
    <row r="81" spans="1:16">
      <c r="A81" t="str">
        <f>RegForms!B81</f>
        <v>Sue Stover</v>
      </c>
      <c r="B81">
        <f>SUM(RegForms!P81:S81,RegForms!T81)</f>
        <v>0</v>
      </c>
      <c r="C81">
        <f>SUM(RegForms!P81:S81,RegForms!U81,RegForms!Y81)</f>
        <v>0</v>
      </c>
      <c r="D81">
        <f>SUM(RegForms!P81:S81,RegForms!Y81,RegForms!AC81)</f>
        <v>0</v>
      </c>
      <c r="E81">
        <f>SUM(RegForms!P81:S81,RegForms!AC81,RegForms!AG81)</f>
        <v>0</v>
      </c>
      <c r="F81">
        <f>SUM(RegForms!P81:S81,RegForms!AG81)</f>
        <v>0</v>
      </c>
      <c r="G81">
        <f>SUM(RegForms!T81,RegForms!AK81:AL81)</f>
        <v>0</v>
      </c>
      <c r="H81">
        <f>SUM(RegForms!AA81:AB81,RegForms!AM81:AO81)</f>
        <v>2</v>
      </c>
      <c r="I81">
        <f>SUM(RegForms!AA81:AB81,RegForms!AP81:AR81)</f>
        <v>0</v>
      </c>
      <c r="J81">
        <f>SUM(RegForms!AE81:AF81,RegForms!AS81:AU81)</f>
        <v>2</v>
      </c>
      <c r="K81">
        <f>SUM(RegForms!AI81,RegForms!AV81:AW81)</f>
        <v>0</v>
      </c>
      <c r="L81">
        <f t="shared" si="8"/>
        <v>0</v>
      </c>
      <c r="M81">
        <f t="shared" si="9"/>
        <v>1</v>
      </c>
      <c r="N81">
        <f t="shared" si="10"/>
        <v>0</v>
      </c>
      <c r="O81">
        <f t="shared" si="11"/>
        <v>1</v>
      </c>
      <c r="P81">
        <f t="shared" si="12"/>
        <v>0</v>
      </c>
    </row>
    <row r="82" spans="1:16" hidden="1">
      <c r="A82" t="str">
        <f>RegForms!B82</f>
        <v>John Michaelis</v>
      </c>
      <c r="B82">
        <f>SUM(RegForms!P82:S82,RegForms!T82)</f>
        <v>1</v>
      </c>
      <c r="C82">
        <f>SUM(RegForms!P82:S82,RegForms!U82,RegForms!Y82)</f>
        <v>1</v>
      </c>
      <c r="D82">
        <f>SUM(RegForms!P82:S82,RegForms!Y82,RegForms!AC82)</f>
        <v>1</v>
      </c>
      <c r="E82">
        <f>SUM(RegForms!P82:S82,RegForms!AC82,RegForms!AG82)</f>
        <v>1</v>
      </c>
      <c r="F82">
        <f>SUM(RegForms!P82:S82,RegForms!AG82)</f>
        <v>1</v>
      </c>
      <c r="G82">
        <f>SUM(RegForms!T82,RegForms!AK82:AL82)</f>
        <v>0</v>
      </c>
      <c r="H82">
        <f>SUM(RegForms!AA82:AB82,RegForms!AM82:AO82)</f>
        <v>0</v>
      </c>
      <c r="I82">
        <f>SUM(RegForms!AA82:AB82,RegForms!AP82:AR82)</f>
        <v>0</v>
      </c>
      <c r="J82">
        <f>SUM(RegForms!AE82:AF82,RegForms!AS82:AU82)</f>
        <v>0</v>
      </c>
      <c r="K82">
        <f>SUM(RegForms!AI82,RegForms!AV82:AW82)</f>
        <v>0</v>
      </c>
      <c r="L82">
        <f t="shared" si="8"/>
        <v>0</v>
      </c>
      <c r="M82">
        <f t="shared" si="9"/>
        <v>0</v>
      </c>
      <c r="N82">
        <f t="shared" si="10"/>
        <v>0</v>
      </c>
      <c r="O82">
        <f t="shared" si="11"/>
        <v>0</v>
      </c>
      <c r="P82">
        <f t="shared" si="12"/>
        <v>0</v>
      </c>
    </row>
    <row r="83" spans="1:16" hidden="1">
      <c r="A83" t="str">
        <f>RegForms!B83</f>
        <v>Meghan Stewart-Ward</v>
      </c>
      <c r="B83">
        <f>SUM(RegForms!P83:S83,RegForms!T83)</f>
        <v>0</v>
      </c>
      <c r="C83">
        <f>SUM(RegForms!P83:S83,RegForms!U83,RegForms!Y83)</f>
        <v>0</v>
      </c>
      <c r="D83">
        <f>SUM(RegForms!P83:S83,RegForms!Y83,RegForms!AC83)</f>
        <v>0</v>
      </c>
      <c r="E83">
        <f>SUM(RegForms!P83:S83,RegForms!AC83,RegForms!AG83)</f>
        <v>1</v>
      </c>
      <c r="F83">
        <f>SUM(RegForms!P83:S83,RegForms!AG83)</f>
        <v>1</v>
      </c>
      <c r="G83">
        <f>SUM(RegForms!T83,RegForms!AK83:AL83)</f>
        <v>0</v>
      </c>
      <c r="H83">
        <f>SUM(RegForms!AA83:AB83,RegForms!AM83:AO83)</f>
        <v>0</v>
      </c>
      <c r="I83">
        <f>SUM(RegForms!AA83:AB83,RegForms!AP83:AR83)</f>
        <v>0</v>
      </c>
      <c r="J83">
        <f>SUM(RegForms!AE83:AF83,RegForms!AS83:AU83)</f>
        <v>1</v>
      </c>
      <c r="K83">
        <f>SUM(RegForms!AI83,RegForms!AV83:AW83)</f>
        <v>1</v>
      </c>
      <c r="L83">
        <f t="shared" si="8"/>
        <v>0</v>
      </c>
      <c r="M83">
        <f t="shared" si="9"/>
        <v>0</v>
      </c>
      <c r="N83">
        <f t="shared" si="10"/>
        <v>0</v>
      </c>
      <c r="O83">
        <f t="shared" si="11"/>
        <v>0</v>
      </c>
      <c r="P83">
        <f t="shared" si="12"/>
        <v>0</v>
      </c>
    </row>
    <row r="84" spans="1:16" hidden="1">
      <c r="A84" t="str">
        <f>RegForms!B84</f>
        <v>Liz Remmerswaal</v>
      </c>
      <c r="B84">
        <f>SUM(RegForms!P84:S84,RegForms!T84)</f>
        <v>1</v>
      </c>
      <c r="C84">
        <f>SUM(RegForms!P84:S84,RegForms!U84,RegForms!Y84)</f>
        <v>1</v>
      </c>
      <c r="D84">
        <f>SUM(RegForms!P84:S84,RegForms!Y84,RegForms!AC84)</f>
        <v>1</v>
      </c>
      <c r="E84">
        <f>SUM(RegForms!P84:S84,RegForms!AC84,RegForms!AG84)</f>
        <v>1</v>
      </c>
      <c r="F84">
        <f>SUM(RegForms!P84:S84,RegForms!AG84)</f>
        <v>1</v>
      </c>
      <c r="G84">
        <f>SUM(RegForms!T84,RegForms!AK84:AL84)</f>
        <v>0</v>
      </c>
      <c r="H84">
        <f>SUM(RegForms!AA84:AB84,RegForms!AM84:AO84)</f>
        <v>0</v>
      </c>
      <c r="I84">
        <f>SUM(RegForms!AA84:AB84,RegForms!AP84:AR84)</f>
        <v>0</v>
      </c>
      <c r="J84">
        <f>SUM(RegForms!AE84:AF84,RegForms!AS84:AU84)</f>
        <v>0</v>
      </c>
      <c r="K84">
        <f>SUM(RegForms!AI84,RegForms!AV84:AW84)</f>
        <v>0</v>
      </c>
      <c r="L84">
        <f t="shared" si="8"/>
        <v>0</v>
      </c>
      <c r="M84">
        <f t="shared" si="9"/>
        <v>0</v>
      </c>
      <c r="N84">
        <f t="shared" si="10"/>
        <v>0</v>
      </c>
      <c r="O84">
        <f t="shared" si="11"/>
        <v>0</v>
      </c>
      <c r="P84">
        <f t="shared" si="12"/>
        <v>0</v>
      </c>
    </row>
    <row r="85" spans="1:16" hidden="1">
      <c r="A85" t="str">
        <f>RegForms!B85</f>
        <v>Hilda Daw</v>
      </c>
      <c r="B85">
        <f>SUM(RegForms!P85:S85,RegForms!T85)</f>
        <v>0</v>
      </c>
      <c r="C85">
        <f>SUM(RegForms!P85:S85,RegForms!U85,RegForms!Y85)</f>
        <v>0</v>
      </c>
      <c r="D85">
        <f>SUM(RegForms!P85:S85,RegForms!Y85,RegForms!AC85)</f>
        <v>0</v>
      </c>
      <c r="E85">
        <f>SUM(RegForms!P85:S85,RegForms!AC85,RegForms!AG85)</f>
        <v>0</v>
      </c>
      <c r="F85">
        <f>SUM(RegForms!P85:S85,RegForms!AG85)</f>
        <v>0</v>
      </c>
      <c r="G85">
        <f>SUM(RegForms!T85,RegForms!AK85:AL85)</f>
        <v>0</v>
      </c>
      <c r="H85">
        <f>SUM(RegForms!AA85:AB85,RegForms!AM85:AO85)</f>
        <v>0</v>
      </c>
      <c r="I85">
        <f>SUM(RegForms!AA85:AB85,RegForms!AP85:AR85)</f>
        <v>2</v>
      </c>
      <c r="J85">
        <f>SUM(RegForms!AE85:AF85,RegForms!AS85:AU85)</f>
        <v>2</v>
      </c>
      <c r="K85">
        <f>SUM(RegForms!AI85,RegForms!AV85:AW85)</f>
        <v>2</v>
      </c>
      <c r="L85">
        <f t="shared" si="8"/>
        <v>0</v>
      </c>
      <c r="M85">
        <f t="shared" si="9"/>
        <v>0</v>
      </c>
      <c r="N85">
        <f t="shared" si="10"/>
        <v>1</v>
      </c>
      <c r="O85">
        <f t="shared" si="11"/>
        <v>1</v>
      </c>
      <c r="P85">
        <f t="shared" si="12"/>
        <v>1</v>
      </c>
    </row>
    <row r="86" spans="1:16" hidden="1">
      <c r="A86" t="str">
        <f>RegForms!B86</f>
        <v>Josie Mir</v>
      </c>
      <c r="B86">
        <f>SUM(RegForms!P86:S86,RegForms!T86)</f>
        <v>1</v>
      </c>
      <c r="C86">
        <f>SUM(RegForms!P86:S86,RegForms!U86,RegForms!Y86)</f>
        <v>1</v>
      </c>
      <c r="D86">
        <f>SUM(RegForms!P86:S86,RegForms!Y86,RegForms!AC86)</f>
        <v>1</v>
      </c>
      <c r="E86">
        <f>SUM(RegForms!P86:S86,RegForms!AC86,RegForms!AG86)</f>
        <v>1</v>
      </c>
      <c r="F86">
        <f>SUM(RegForms!P86:S86,RegForms!AG86)</f>
        <v>1</v>
      </c>
      <c r="G86">
        <f>SUM(RegForms!T86,RegForms!AK86:AL86)</f>
        <v>0</v>
      </c>
      <c r="H86">
        <f>SUM(RegForms!AA86:AB86,RegForms!AM86:AO86)</f>
        <v>0</v>
      </c>
      <c r="I86">
        <f>SUM(RegForms!AA86:AB86,RegForms!AP86:AR86)</f>
        <v>0</v>
      </c>
      <c r="J86">
        <f>SUM(RegForms!AE86:AF86,RegForms!AS86:AU86)</f>
        <v>0</v>
      </c>
      <c r="K86">
        <f>SUM(RegForms!AI86,RegForms!AV86:AW86)</f>
        <v>0</v>
      </c>
      <c r="L86">
        <f t="shared" si="8"/>
        <v>0</v>
      </c>
      <c r="M86">
        <f t="shared" si="9"/>
        <v>0</v>
      </c>
      <c r="N86">
        <f t="shared" si="10"/>
        <v>0</v>
      </c>
      <c r="O86">
        <f t="shared" si="11"/>
        <v>0</v>
      </c>
      <c r="P86">
        <f t="shared" si="12"/>
        <v>0</v>
      </c>
    </row>
    <row r="87" spans="1:16" hidden="1">
      <c r="A87" t="str">
        <f>RegForms!B87</f>
        <v>Margaret Blakely</v>
      </c>
      <c r="B87">
        <f>SUM(RegForms!P87:S87,RegForms!T87)</f>
        <v>0</v>
      </c>
      <c r="C87">
        <f>SUM(RegForms!P87:S87,RegForms!U87,RegForms!Y87)</f>
        <v>0</v>
      </c>
      <c r="D87">
        <f>SUM(RegForms!P87:S87,RegForms!Y87,RegForms!AC87)</f>
        <v>0</v>
      </c>
      <c r="E87">
        <f>SUM(RegForms!P87:S87,RegForms!AC87,RegForms!AG87)</f>
        <v>0</v>
      </c>
      <c r="F87">
        <f>SUM(RegForms!P87:S87,RegForms!AG87)</f>
        <v>0</v>
      </c>
      <c r="G87">
        <f>SUM(RegForms!T87,RegForms!AK87:AL87)</f>
        <v>0</v>
      </c>
      <c r="H87">
        <f>SUM(RegForms!AA87:AB87,RegForms!AM87:AO87)</f>
        <v>0</v>
      </c>
      <c r="I87">
        <f>SUM(RegForms!AA87:AB87,RegForms!AP87:AR87)</f>
        <v>0</v>
      </c>
      <c r="J87">
        <f>SUM(RegForms!AE87:AF87,RegForms!AS87:AU87)</f>
        <v>0</v>
      </c>
      <c r="K87">
        <f>SUM(RegForms!AI87,RegForms!AV87:AW87)</f>
        <v>0</v>
      </c>
      <c r="L87">
        <f t="shared" si="8"/>
        <v>0</v>
      </c>
      <c r="M87">
        <f t="shared" si="9"/>
        <v>0</v>
      </c>
      <c r="N87">
        <f t="shared" si="10"/>
        <v>0</v>
      </c>
      <c r="O87">
        <f t="shared" si="11"/>
        <v>0</v>
      </c>
      <c r="P87">
        <f t="shared" si="12"/>
        <v>0</v>
      </c>
    </row>
    <row r="88" spans="1:16" hidden="1">
      <c r="A88" t="str">
        <f>RegForms!B88</f>
        <v>Ian Stephens</v>
      </c>
      <c r="B88">
        <f>SUM(RegForms!P88:S88,RegForms!T88)</f>
        <v>0</v>
      </c>
      <c r="C88">
        <f>SUM(RegForms!P88:S88,RegForms!U88,RegForms!Y88)</f>
        <v>0</v>
      </c>
      <c r="D88">
        <f>SUM(RegForms!P88:S88,RegForms!Y88,RegForms!AC88)</f>
        <v>0</v>
      </c>
      <c r="E88">
        <f>SUM(RegForms!P88:S88,RegForms!AC88,RegForms!AG88)</f>
        <v>0</v>
      </c>
      <c r="F88">
        <f>SUM(RegForms!P88:S88,RegForms!AG88)</f>
        <v>0</v>
      </c>
      <c r="G88">
        <f>SUM(RegForms!T88,RegForms!AK88:AL88)</f>
        <v>0</v>
      </c>
      <c r="H88">
        <f>SUM(RegForms!AA88:AB88,RegForms!AM88:AO88)</f>
        <v>0</v>
      </c>
      <c r="I88">
        <f>SUM(RegForms!AA88:AB88,RegForms!AP88:AR88)</f>
        <v>0</v>
      </c>
      <c r="J88">
        <f>SUM(RegForms!AE88:AF88,RegForms!AS88:AU88)</f>
        <v>0</v>
      </c>
      <c r="K88">
        <f>SUM(RegForms!AI88,RegForms!AV88:AW88)</f>
        <v>0</v>
      </c>
      <c r="L88">
        <f t="shared" si="8"/>
        <v>0</v>
      </c>
      <c r="M88">
        <f t="shared" si="9"/>
        <v>0</v>
      </c>
      <c r="N88">
        <f t="shared" si="10"/>
        <v>0</v>
      </c>
      <c r="O88">
        <f t="shared" si="11"/>
        <v>0</v>
      </c>
      <c r="P88">
        <f t="shared" si="12"/>
        <v>0</v>
      </c>
    </row>
    <row r="89" spans="1:16">
      <c r="A89" t="str">
        <f>RegForms!B89</f>
        <v>Allan Harvey</v>
      </c>
      <c r="B89">
        <f>SUM(RegForms!P89:S89,RegForms!T89)</f>
        <v>0</v>
      </c>
      <c r="C89">
        <f>SUM(RegForms!P89:S89,RegForms!U89,RegForms!Y89)</f>
        <v>0</v>
      </c>
      <c r="D89">
        <f>SUM(RegForms!P89:S89,RegForms!Y89,RegForms!AC89)</f>
        <v>0</v>
      </c>
      <c r="E89">
        <f>SUM(RegForms!P89:S89,RegForms!AC89,RegForms!AG89)</f>
        <v>0</v>
      </c>
      <c r="F89">
        <f>SUM(RegForms!P89:S89,RegForms!AG89)</f>
        <v>0</v>
      </c>
      <c r="G89">
        <f>SUM(RegForms!T89,RegForms!AK89:AL89)</f>
        <v>2</v>
      </c>
      <c r="H89">
        <f>SUM(RegForms!AA89:AB89,RegForms!AM89:AO89)</f>
        <v>3</v>
      </c>
      <c r="I89">
        <f>SUM(RegForms!AA89:AB89,RegForms!AP89:AR89)</f>
        <v>3</v>
      </c>
      <c r="J89">
        <f>SUM(RegForms!AE89:AF89,RegForms!AS89:AU89)</f>
        <v>3</v>
      </c>
      <c r="K89">
        <f>SUM(RegForms!AI89,RegForms!AV89:AW89)</f>
        <v>2</v>
      </c>
      <c r="L89">
        <f t="shared" si="8"/>
        <v>1</v>
      </c>
      <c r="M89">
        <f t="shared" si="9"/>
        <v>1</v>
      </c>
      <c r="N89">
        <f t="shared" si="10"/>
        <v>1</v>
      </c>
      <c r="O89">
        <f t="shared" si="11"/>
        <v>1</v>
      </c>
      <c r="P89">
        <f t="shared" si="12"/>
        <v>1</v>
      </c>
    </row>
    <row r="90" spans="1:16" hidden="1">
      <c r="A90" t="str">
        <f>RegForms!B90</f>
        <v>Saskia Schuitemaker</v>
      </c>
      <c r="B90">
        <f>SUM(RegForms!P90:S90,RegForms!T90)</f>
        <v>1</v>
      </c>
      <c r="C90">
        <f>SUM(RegForms!P90:S90,RegForms!U90,RegForms!Y90)</f>
        <v>1</v>
      </c>
      <c r="D90">
        <f>SUM(RegForms!P90:S90,RegForms!Y90,RegForms!AC90)</f>
        <v>1</v>
      </c>
      <c r="E90">
        <f>SUM(RegForms!P90:S90,RegForms!AC90,RegForms!AG90)</f>
        <v>1</v>
      </c>
      <c r="F90">
        <f>SUM(RegForms!P90:S90,RegForms!AG90)</f>
        <v>1</v>
      </c>
      <c r="G90">
        <f>SUM(RegForms!T90,RegForms!AK90:AL90)</f>
        <v>0</v>
      </c>
      <c r="H90">
        <f>SUM(RegForms!AA90:AB90,RegForms!AM90:AO90)</f>
        <v>0</v>
      </c>
      <c r="I90">
        <f>SUM(RegForms!AA90:AB90,RegForms!AP90:AR90)</f>
        <v>0</v>
      </c>
      <c r="J90">
        <f>SUM(RegForms!AE90:AF90,RegForms!AS90:AU90)</f>
        <v>0</v>
      </c>
      <c r="K90">
        <f>SUM(RegForms!AI90,RegForms!AV90:AW90)</f>
        <v>0</v>
      </c>
      <c r="L90">
        <f t="shared" si="8"/>
        <v>0</v>
      </c>
      <c r="M90">
        <f t="shared" si="9"/>
        <v>0</v>
      </c>
      <c r="N90">
        <f t="shared" si="10"/>
        <v>0</v>
      </c>
      <c r="O90">
        <f t="shared" si="11"/>
        <v>0</v>
      </c>
      <c r="P90">
        <f t="shared" si="12"/>
        <v>0</v>
      </c>
    </row>
    <row r="91" spans="1:16" hidden="1">
      <c r="A91" t="str">
        <f>RegForms!B91</f>
        <v>Andrew Weatherley</v>
      </c>
      <c r="B91">
        <f>SUM(RegForms!P91:S91,RegForms!T91)</f>
        <v>1</v>
      </c>
      <c r="C91">
        <f>SUM(RegForms!P91:S91,RegForms!U91,RegForms!Y91)</f>
        <v>1</v>
      </c>
      <c r="D91">
        <f>SUM(RegForms!P91:S91,RegForms!Y91,RegForms!AC91)</f>
        <v>1</v>
      </c>
      <c r="E91">
        <f>SUM(RegForms!P91:S91,RegForms!AC91,RegForms!AG91)</f>
        <v>1</v>
      </c>
      <c r="F91">
        <f>SUM(RegForms!P91:S91,RegForms!AG91)</f>
        <v>1</v>
      </c>
      <c r="G91">
        <f>SUM(RegForms!T91,RegForms!AK91:AL91)</f>
        <v>0</v>
      </c>
      <c r="H91">
        <f>SUM(RegForms!AA91:AB91,RegForms!AM91:AO91)</f>
        <v>0</v>
      </c>
      <c r="I91">
        <f>SUM(RegForms!AA91:AB91,RegForms!AP91:AR91)</f>
        <v>0</v>
      </c>
      <c r="J91">
        <f>SUM(RegForms!AE91:AF91,RegForms!AS91:AU91)</f>
        <v>0</v>
      </c>
      <c r="K91">
        <f>SUM(RegForms!AI91,RegForms!AV91:AW91)</f>
        <v>0</v>
      </c>
      <c r="L91">
        <f t="shared" si="8"/>
        <v>0</v>
      </c>
      <c r="M91">
        <f t="shared" si="9"/>
        <v>0</v>
      </c>
      <c r="N91">
        <f t="shared" si="10"/>
        <v>0</v>
      </c>
      <c r="O91">
        <f t="shared" si="11"/>
        <v>0</v>
      </c>
      <c r="P91">
        <f t="shared" si="12"/>
        <v>0</v>
      </c>
    </row>
    <row r="92" spans="1:16">
      <c r="A92" t="str">
        <f>RegForms!B92</f>
        <v>Tony Taylor</v>
      </c>
      <c r="B92">
        <f>SUM(RegForms!P92:S92,RegForms!T92)</f>
        <v>0</v>
      </c>
      <c r="C92">
        <f>SUM(RegForms!P92:S92,RegForms!U92,RegForms!Y92)</f>
        <v>0</v>
      </c>
      <c r="D92">
        <f>SUM(RegForms!P92:S92,RegForms!Y92,RegForms!AC92)</f>
        <v>0</v>
      </c>
      <c r="E92">
        <f>SUM(RegForms!P92:S92,RegForms!AC92,RegForms!AG92)</f>
        <v>0</v>
      </c>
      <c r="F92">
        <f>SUM(RegForms!P92:S92,RegForms!AG92)</f>
        <v>0</v>
      </c>
      <c r="G92">
        <f>SUM(RegForms!T92,RegForms!AK92:AL92)</f>
        <v>0</v>
      </c>
      <c r="H92">
        <f>SUM(RegForms!AA92:AB92,RegForms!AM92:AO92)</f>
        <v>2</v>
      </c>
      <c r="I92">
        <f>SUM(RegForms!AA92:AB92,RegForms!AP92:AR92)</f>
        <v>2</v>
      </c>
      <c r="J92">
        <f>SUM(RegForms!AE92:AF92,RegForms!AS92:AU92)</f>
        <v>0</v>
      </c>
      <c r="K92">
        <f>SUM(RegForms!AI92,RegForms!AV92:AW92)</f>
        <v>0</v>
      </c>
      <c r="L92">
        <f t="shared" si="8"/>
        <v>0</v>
      </c>
      <c r="M92">
        <f t="shared" si="9"/>
        <v>1</v>
      </c>
      <c r="N92">
        <f t="shared" si="10"/>
        <v>1</v>
      </c>
      <c r="O92">
        <f t="shared" si="11"/>
        <v>0</v>
      </c>
      <c r="P92">
        <f t="shared" si="12"/>
        <v>0</v>
      </c>
    </row>
    <row r="93" spans="1:16">
      <c r="A93" t="str">
        <f>RegForms!B93</f>
        <v>Alison Downer</v>
      </c>
      <c r="B93">
        <f>SUM(RegForms!P93:S93,RegForms!T93)</f>
        <v>0</v>
      </c>
      <c r="C93">
        <f>SUM(RegForms!P93:S93,RegForms!U93,RegForms!Y93)</f>
        <v>0</v>
      </c>
      <c r="D93">
        <f>SUM(RegForms!P93:S93,RegForms!Y93,RegForms!AC93)</f>
        <v>0</v>
      </c>
      <c r="E93">
        <f>SUM(RegForms!P93:S93,RegForms!AC93,RegForms!AG93)</f>
        <v>0</v>
      </c>
      <c r="F93">
        <f>SUM(RegForms!P93:S93,RegForms!AG93)</f>
        <v>0</v>
      </c>
      <c r="G93">
        <f>SUM(RegForms!T93,RegForms!AK93:AL93)</f>
        <v>0</v>
      </c>
      <c r="H93">
        <f>SUM(RegForms!AA93:AB93,RegForms!AM93:AO93)</f>
        <v>2</v>
      </c>
      <c r="I93">
        <f>SUM(RegForms!AA93:AB93,RegForms!AP93:AR93)</f>
        <v>2</v>
      </c>
      <c r="J93">
        <f>SUM(RegForms!AE93:AF93,RegForms!AS93:AU93)</f>
        <v>0</v>
      </c>
      <c r="K93">
        <f>SUM(RegForms!AI93,RegForms!AV93:AW93)</f>
        <v>0</v>
      </c>
      <c r="L93">
        <f t="shared" si="8"/>
        <v>0</v>
      </c>
      <c r="M93">
        <f t="shared" si="9"/>
        <v>1</v>
      </c>
      <c r="N93">
        <f t="shared" si="10"/>
        <v>1</v>
      </c>
      <c r="O93">
        <f t="shared" si="11"/>
        <v>0</v>
      </c>
      <c r="P93">
        <f t="shared" si="12"/>
        <v>0</v>
      </c>
    </row>
    <row r="94" spans="1:16" hidden="1">
      <c r="A94" t="str">
        <f>RegForms!B94</f>
        <v>Allison Kirkegaard</v>
      </c>
      <c r="B94">
        <f>SUM(RegForms!P94:S94,RegForms!T94)</f>
        <v>0</v>
      </c>
      <c r="C94">
        <f>SUM(RegForms!P94:S94,RegForms!U94,RegForms!Y94)</f>
        <v>0</v>
      </c>
      <c r="D94">
        <f>SUM(RegForms!P94:S94,RegForms!Y94,RegForms!AC94)</f>
        <v>0</v>
      </c>
      <c r="E94">
        <f>SUM(RegForms!P94:S94,RegForms!AC94,RegForms!AG94)</f>
        <v>0</v>
      </c>
      <c r="F94">
        <f>SUM(RegForms!P94:S94,RegForms!AG94)</f>
        <v>0</v>
      </c>
      <c r="G94">
        <f>SUM(RegForms!T94,RegForms!AK94:AL94)</f>
        <v>0</v>
      </c>
      <c r="H94">
        <f>SUM(RegForms!AA94:AB94,RegForms!AM94:AO94)</f>
        <v>0</v>
      </c>
      <c r="I94">
        <f>SUM(RegForms!AA94:AB94,RegForms!AP94:AR94)</f>
        <v>0</v>
      </c>
      <c r="J94">
        <f>SUM(RegForms!AE94:AF94,RegForms!AS94:AU94)</f>
        <v>0</v>
      </c>
      <c r="K94">
        <f>SUM(RegForms!AI94,RegForms!AV94:AW94)</f>
        <v>0</v>
      </c>
      <c r="L94">
        <f t="shared" si="8"/>
        <v>0</v>
      </c>
      <c r="M94">
        <f t="shared" si="9"/>
        <v>0</v>
      </c>
      <c r="N94">
        <f t="shared" si="10"/>
        <v>0</v>
      </c>
      <c r="O94">
        <f t="shared" si="11"/>
        <v>0</v>
      </c>
      <c r="P94">
        <f t="shared" si="12"/>
        <v>0</v>
      </c>
    </row>
    <row r="95" spans="1:16" hidden="1">
      <c r="A95" t="str">
        <f>RegForms!B95</f>
        <v>Brylin Highton</v>
      </c>
      <c r="B95">
        <f>SUM(RegForms!P95:S95,RegForms!T95)</f>
        <v>1</v>
      </c>
      <c r="C95">
        <f>SUM(RegForms!P95:S95,RegForms!U95,RegForms!Y95)</f>
        <v>1</v>
      </c>
      <c r="D95">
        <f>SUM(RegForms!P95:S95,RegForms!Y95,RegForms!AC95)</f>
        <v>1</v>
      </c>
      <c r="E95">
        <f>SUM(RegForms!P95:S95,RegForms!AC95,RegForms!AG95)</f>
        <v>1</v>
      </c>
      <c r="F95">
        <f>SUM(RegForms!P95:S95,RegForms!AG95)</f>
        <v>1</v>
      </c>
      <c r="G95">
        <f>SUM(RegForms!T95,RegForms!AK95:AL95)</f>
        <v>0</v>
      </c>
      <c r="H95">
        <f>SUM(RegForms!AA95:AB95,RegForms!AM95:AO95)</f>
        <v>0</v>
      </c>
      <c r="I95">
        <f>SUM(RegForms!AA95:AB95,RegForms!AP95:AR95)</f>
        <v>0</v>
      </c>
      <c r="J95">
        <f>SUM(RegForms!AE95:AF95,RegForms!AS95:AU95)</f>
        <v>0</v>
      </c>
      <c r="K95">
        <f>SUM(RegForms!AI95,RegForms!AV95:AW95)</f>
        <v>0</v>
      </c>
      <c r="L95">
        <f t="shared" si="8"/>
        <v>0</v>
      </c>
      <c r="M95">
        <f t="shared" si="9"/>
        <v>0</v>
      </c>
      <c r="N95">
        <f t="shared" si="10"/>
        <v>0</v>
      </c>
      <c r="O95">
        <f t="shared" si="11"/>
        <v>0</v>
      </c>
      <c r="P95">
        <f t="shared" si="12"/>
        <v>0</v>
      </c>
    </row>
    <row r="96" spans="1:16" hidden="1">
      <c r="A96" t="str">
        <f>RegForms!B96</f>
        <v>John Highton</v>
      </c>
      <c r="B96">
        <f>SUM(RegForms!P96:S96,RegForms!T96)</f>
        <v>1</v>
      </c>
      <c r="C96">
        <f>SUM(RegForms!P96:S96,RegForms!U96,RegForms!Y96)</f>
        <v>1</v>
      </c>
      <c r="D96">
        <f>SUM(RegForms!P96:S96,RegForms!Y96,RegForms!AC96)</f>
        <v>1</v>
      </c>
      <c r="E96">
        <f>SUM(RegForms!P96:S96,RegForms!AC96,RegForms!AG96)</f>
        <v>1</v>
      </c>
      <c r="F96">
        <f>SUM(RegForms!P96:S96,RegForms!AG96)</f>
        <v>1</v>
      </c>
      <c r="G96">
        <f>SUM(RegForms!T96,RegForms!AK96:AL96)</f>
        <v>0</v>
      </c>
      <c r="H96">
        <f>SUM(RegForms!AA96:AB96,RegForms!AM96:AO96)</f>
        <v>0</v>
      </c>
      <c r="I96">
        <f>SUM(RegForms!AA96:AB96,RegForms!AP96:AR96)</f>
        <v>0</v>
      </c>
      <c r="J96">
        <f>SUM(RegForms!AE96:AF96,RegForms!AS96:AU96)</f>
        <v>0</v>
      </c>
      <c r="K96">
        <f>SUM(RegForms!AI96,RegForms!AV96:AW96)</f>
        <v>0</v>
      </c>
      <c r="L96">
        <f t="shared" si="8"/>
        <v>0</v>
      </c>
      <c r="M96">
        <f t="shared" si="9"/>
        <v>0</v>
      </c>
      <c r="N96">
        <f t="shared" si="10"/>
        <v>0</v>
      </c>
      <c r="O96">
        <f t="shared" si="11"/>
        <v>0</v>
      </c>
      <c r="P96">
        <f t="shared" si="12"/>
        <v>0</v>
      </c>
    </row>
    <row r="97" spans="1:16" hidden="1">
      <c r="A97" t="str">
        <f>RegForms!B97</f>
        <v>Simonne Wood</v>
      </c>
      <c r="B97">
        <f>SUM(RegForms!P97:S97,RegForms!T97)</f>
        <v>0</v>
      </c>
      <c r="C97">
        <f>SUM(RegForms!P97:S97,RegForms!U97,RegForms!Y97)</f>
        <v>0</v>
      </c>
      <c r="D97">
        <f>SUM(RegForms!P97:S97,RegForms!Y97,RegForms!AC97)</f>
        <v>0</v>
      </c>
      <c r="E97">
        <f>SUM(RegForms!P97:S97,RegForms!AC97,RegForms!AG97)</f>
        <v>0</v>
      </c>
      <c r="F97">
        <f>SUM(RegForms!P97:S97,RegForms!AG97)</f>
        <v>0</v>
      </c>
      <c r="G97">
        <f>SUM(RegForms!T97,RegForms!AK97:AL97)</f>
        <v>0</v>
      </c>
      <c r="H97">
        <f>SUM(RegForms!AA97:AB97,RegForms!AM97:AO97)</f>
        <v>0</v>
      </c>
      <c r="I97">
        <f>SUM(RegForms!AA97:AB97,RegForms!AP97:AR97)</f>
        <v>0</v>
      </c>
      <c r="J97">
        <f>SUM(RegForms!AE97:AF97,RegForms!AS97:AU97)</f>
        <v>0</v>
      </c>
      <c r="K97">
        <f>SUM(RegForms!AI97,RegForms!AV97:AW97)</f>
        <v>0</v>
      </c>
      <c r="L97">
        <f t="shared" si="8"/>
        <v>0</v>
      </c>
      <c r="M97">
        <f t="shared" si="9"/>
        <v>0</v>
      </c>
      <c r="N97">
        <f t="shared" si="10"/>
        <v>0</v>
      </c>
      <c r="O97">
        <f t="shared" si="11"/>
        <v>0</v>
      </c>
      <c r="P97">
        <f t="shared" si="12"/>
        <v>0</v>
      </c>
    </row>
    <row r="98" spans="1:16" hidden="1">
      <c r="A98">
        <f>RegForms!B98</f>
        <v>0</v>
      </c>
      <c r="B98">
        <f>SUM(RegForms!P98:S98,RegForms!T98)</f>
        <v>0</v>
      </c>
      <c r="C98">
        <f>SUM(RegForms!P98:S98,RegForms!U98,RegForms!Y98)</f>
        <v>0</v>
      </c>
      <c r="D98">
        <f>SUM(RegForms!P98:S98,RegForms!Y98,RegForms!AC98)</f>
        <v>0</v>
      </c>
      <c r="E98">
        <f>SUM(RegForms!P98:S98,RegForms!AC98,RegForms!AG98)</f>
        <v>0</v>
      </c>
      <c r="F98">
        <f>SUM(RegForms!P98:S98,RegForms!AG98)</f>
        <v>0</v>
      </c>
      <c r="G98">
        <f>SUM(RegForms!T98,RegForms!AK98:AL98)</f>
        <v>0</v>
      </c>
      <c r="H98">
        <f>SUM(RegForms!AA98:AB98,RegForms!AM98:AO98)</f>
        <v>0</v>
      </c>
      <c r="I98">
        <f>SUM(RegForms!AA98:AB98,RegForms!AP98:AR98)</f>
        <v>0</v>
      </c>
      <c r="J98">
        <f>SUM(RegForms!AE98:AF98,RegForms!AS98:AU98)</f>
        <v>0</v>
      </c>
      <c r="K98">
        <f>SUM(RegForms!AI98,RegForms!AV98:AW98)</f>
        <v>0</v>
      </c>
      <c r="L98">
        <f t="shared" si="8"/>
        <v>0</v>
      </c>
      <c r="M98">
        <f t="shared" si="9"/>
        <v>0</v>
      </c>
      <c r="N98">
        <f t="shared" si="10"/>
        <v>0</v>
      </c>
      <c r="O98">
        <f t="shared" si="11"/>
        <v>0</v>
      </c>
      <c r="P98">
        <f t="shared" si="12"/>
        <v>0</v>
      </c>
    </row>
    <row r="99" spans="1:16" hidden="1">
      <c r="A99" t="str">
        <f>RegForms!B99</f>
        <v>Anjum Rahman</v>
      </c>
      <c r="B99">
        <f>SUM(RegForms!P99:S99,RegForms!T99)</f>
        <v>0</v>
      </c>
      <c r="C99">
        <f>SUM(RegForms!P99:S99,RegForms!U99,RegForms!Y99)</f>
        <v>0</v>
      </c>
      <c r="D99">
        <f>SUM(RegForms!P99:S99,RegForms!Y99,RegForms!AC99)</f>
        <v>0</v>
      </c>
      <c r="E99">
        <f>SUM(RegForms!P99:S99,RegForms!AC99,RegForms!AG99)</f>
        <v>0</v>
      </c>
      <c r="F99">
        <f>SUM(RegForms!P99:S99,RegForms!AG99)</f>
        <v>0</v>
      </c>
      <c r="G99">
        <f>SUM(RegForms!T99,RegForms!AK99:AL99)</f>
        <v>0</v>
      </c>
      <c r="H99">
        <f>SUM(RegForms!AA99:AB99,RegForms!AM99:AO99)</f>
        <v>0</v>
      </c>
      <c r="I99">
        <f>SUM(RegForms!AA99:AB99,RegForms!AP99:AR99)</f>
        <v>1</v>
      </c>
      <c r="J99">
        <f>SUM(RegForms!AE99:AF99,RegForms!AS99:AU99)</f>
        <v>0</v>
      </c>
      <c r="K99">
        <f>SUM(RegForms!AI99,RegForms!AV99:AW99)</f>
        <v>0</v>
      </c>
      <c r="L99">
        <f t="shared" si="8"/>
        <v>0</v>
      </c>
      <c r="M99">
        <f t="shared" si="9"/>
        <v>0</v>
      </c>
      <c r="N99">
        <f t="shared" si="10"/>
        <v>1</v>
      </c>
      <c r="O99">
        <f t="shared" si="11"/>
        <v>0</v>
      </c>
      <c r="P99">
        <f t="shared" si="12"/>
        <v>0</v>
      </c>
    </row>
    <row r="100" spans="1:16" hidden="1">
      <c r="A100" t="str">
        <f>RegForms!B100</f>
        <v>Jonathan Fletcher</v>
      </c>
      <c r="B100">
        <f>SUM(RegForms!P100:S100,RegForms!T100)</f>
        <v>1</v>
      </c>
      <c r="C100">
        <f>SUM(RegForms!P100:S100,RegForms!U100,RegForms!Y100)</f>
        <v>1</v>
      </c>
      <c r="D100">
        <f>SUM(RegForms!P100:S100,RegForms!Y100,RegForms!AC100)</f>
        <v>1</v>
      </c>
      <c r="E100">
        <f>SUM(RegForms!P100:S100,RegForms!AC100,RegForms!AG100)</f>
        <v>1</v>
      </c>
      <c r="F100">
        <f>SUM(RegForms!P100:S100,RegForms!AG100)</f>
        <v>1</v>
      </c>
      <c r="G100">
        <f>SUM(RegForms!T100,RegForms!AK100:AL100)</f>
        <v>0</v>
      </c>
      <c r="H100">
        <f>SUM(RegForms!AA100:AB100,RegForms!AM100:AO100)</f>
        <v>0</v>
      </c>
      <c r="I100">
        <f>SUM(RegForms!AA100:AB100,RegForms!AP100:AR100)</f>
        <v>0</v>
      </c>
      <c r="J100">
        <f>SUM(RegForms!AE100:AF100,RegForms!AS100:AU100)</f>
        <v>0</v>
      </c>
      <c r="K100">
        <f>SUM(RegForms!AI100,RegForms!AV100:AW100)</f>
        <v>0</v>
      </c>
      <c r="L100">
        <f t="shared" si="8"/>
        <v>0</v>
      </c>
      <c r="M100">
        <f t="shared" si="9"/>
        <v>0</v>
      </c>
      <c r="N100">
        <f t="shared" si="10"/>
        <v>0</v>
      </c>
      <c r="O100">
        <f t="shared" si="11"/>
        <v>0</v>
      </c>
      <c r="P100">
        <f t="shared" si="12"/>
        <v>0</v>
      </c>
    </row>
    <row r="101" spans="1:16" hidden="1">
      <c r="A101" t="str">
        <f>RegForms!B101</f>
        <v>Philippa Fletcher</v>
      </c>
      <c r="B101">
        <f>SUM(RegForms!P101:S101,RegForms!T101)</f>
        <v>1</v>
      </c>
      <c r="C101">
        <f>SUM(RegForms!P101:S101,RegForms!U101,RegForms!Y101)</f>
        <v>1</v>
      </c>
      <c r="D101">
        <f>SUM(RegForms!P101:S101,RegForms!Y101,RegForms!AC101)</f>
        <v>1</v>
      </c>
      <c r="E101">
        <f>SUM(RegForms!P101:S101,RegForms!AC101,RegForms!AG101)</f>
        <v>1</v>
      </c>
      <c r="F101">
        <f>SUM(RegForms!P101:S101,RegForms!AG101)</f>
        <v>1</v>
      </c>
      <c r="G101">
        <f>SUM(RegForms!T101,RegForms!AK101:AL101)</f>
        <v>0</v>
      </c>
      <c r="H101">
        <f>SUM(RegForms!AA101:AB101,RegForms!AM101:AO101)</f>
        <v>0</v>
      </c>
      <c r="I101">
        <f>SUM(RegForms!AA101:AB101,RegForms!AP101:AR101)</f>
        <v>0</v>
      </c>
      <c r="J101">
        <f>SUM(RegForms!AE101:AF101,RegForms!AS101:AU101)</f>
        <v>0</v>
      </c>
      <c r="K101">
        <f>SUM(RegForms!AI101,RegForms!AV101:AW101)</f>
        <v>0</v>
      </c>
      <c r="L101">
        <f t="shared" si="8"/>
        <v>0</v>
      </c>
      <c r="M101">
        <f t="shared" si="9"/>
        <v>0</v>
      </c>
      <c r="N101">
        <f t="shared" si="10"/>
        <v>0</v>
      </c>
      <c r="O101">
        <f t="shared" si="11"/>
        <v>0</v>
      </c>
      <c r="P101">
        <f t="shared" si="12"/>
        <v>0</v>
      </c>
    </row>
    <row r="102" spans="1:16">
      <c r="A102" t="str">
        <f>RegForms!B102</f>
        <v>Marion Leighton</v>
      </c>
      <c r="B102">
        <f>SUM(RegForms!P102:S102,RegForms!T102)</f>
        <v>0</v>
      </c>
      <c r="C102">
        <f>SUM(RegForms!P102:S102,RegForms!U102,RegForms!Y102)</f>
        <v>0</v>
      </c>
      <c r="D102">
        <f>SUM(RegForms!P102:S102,RegForms!Y102,RegForms!AC102)</f>
        <v>0</v>
      </c>
      <c r="E102">
        <f>SUM(RegForms!P102:S102,RegForms!AC102,RegForms!AG102)</f>
        <v>0</v>
      </c>
      <c r="F102">
        <f>SUM(RegForms!P102:S102,RegForms!AG102)</f>
        <v>0</v>
      </c>
      <c r="G102">
        <f>SUM(RegForms!T102,RegForms!AK102:AL102)</f>
        <v>0</v>
      </c>
      <c r="H102">
        <f>SUM(RegForms!AA102:AB102,RegForms!AM102:AO102)</f>
        <v>1</v>
      </c>
      <c r="I102">
        <f>SUM(RegForms!AA102:AB102,RegForms!AP102:AR102)</f>
        <v>2</v>
      </c>
      <c r="J102">
        <f>SUM(RegForms!AE102:AF102,RegForms!AS102:AU102)</f>
        <v>2</v>
      </c>
      <c r="K102">
        <f>SUM(RegForms!AI102,RegForms!AV102:AW102)</f>
        <v>0</v>
      </c>
      <c r="L102">
        <f t="shared" si="8"/>
        <v>0</v>
      </c>
      <c r="M102">
        <f t="shared" si="9"/>
        <v>1</v>
      </c>
      <c r="N102">
        <f t="shared" si="10"/>
        <v>1</v>
      </c>
      <c r="O102">
        <f t="shared" si="11"/>
        <v>1</v>
      </c>
      <c r="P102">
        <f t="shared" si="12"/>
        <v>0</v>
      </c>
    </row>
    <row r="103" spans="1:16" hidden="1">
      <c r="A103" t="str">
        <f>RegForms!B103</f>
        <v>Gary Phillips</v>
      </c>
      <c r="B103">
        <f>SUM(RegForms!P103:S103,RegForms!T103)</f>
        <v>1</v>
      </c>
      <c r="C103">
        <f>SUM(RegForms!P103:S103,RegForms!U103,RegForms!Y103)</f>
        <v>1</v>
      </c>
      <c r="D103">
        <f>SUM(RegForms!P103:S103,RegForms!Y103,RegForms!AC103)</f>
        <v>1</v>
      </c>
      <c r="E103">
        <f>SUM(RegForms!P103:S103,RegForms!AC103,RegForms!AG103)</f>
        <v>1</v>
      </c>
      <c r="F103">
        <f>SUM(RegForms!P103:S103,RegForms!AG103)</f>
        <v>1</v>
      </c>
      <c r="G103">
        <f>SUM(RegForms!T103,RegForms!AK103:AL103)</f>
        <v>0</v>
      </c>
      <c r="H103">
        <f>SUM(RegForms!AA103:AB103,RegForms!AM103:AO103)</f>
        <v>0</v>
      </c>
      <c r="I103">
        <f>SUM(RegForms!AA103:AB103,RegForms!AP103:AR103)</f>
        <v>0</v>
      </c>
      <c r="J103">
        <f>SUM(RegForms!AE103:AF103,RegForms!AS103:AU103)</f>
        <v>0</v>
      </c>
      <c r="K103">
        <f>SUM(RegForms!AI103,RegForms!AV103:AW103)</f>
        <v>0</v>
      </c>
      <c r="L103">
        <f t="shared" si="8"/>
        <v>0</v>
      </c>
      <c r="M103">
        <f t="shared" si="9"/>
        <v>0</v>
      </c>
      <c r="N103">
        <f t="shared" si="10"/>
        <v>0</v>
      </c>
      <c r="O103">
        <f t="shared" si="11"/>
        <v>0</v>
      </c>
      <c r="P103">
        <f t="shared" si="12"/>
        <v>0</v>
      </c>
    </row>
    <row r="104" spans="1:16">
      <c r="A104" t="str">
        <f>RegForms!B104</f>
        <v>Brigit Howitt</v>
      </c>
      <c r="B104">
        <f>SUM(RegForms!P104:S104,RegForms!T104)</f>
        <v>0</v>
      </c>
      <c r="C104">
        <f>SUM(RegForms!P104:S104,RegForms!U104,RegForms!Y104)</f>
        <v>0</v>
      </c>
      <c r="D104">
        <f>SUM(RegForms!P104:S104,RegForms!Y104,RegForms!AC104)</f>
        <v>0</v>
      </c>
      <c r="E104">
        <f>SUM(RegForms!P104:S104,RegForms!AC104,RegForms!AG104)</f>
        <v>0</v>
      </c>
      <c r="F104">
        <f>SUM(RegForms!P104:S104,RegForms!AG104)</f>
        <v>0</v>
      </c>
      <c r="G104">
        <f>SUM(RegForms!T104,RegForms!AK104:AL104)</f>
        <v>0</v>
      </c>
      <c r="H104">
        <f>SUM(RegForms!AA104:AB104,RegForms!AM104:AO104)</f>
        <v>2</v>
      </c>
      <c r="I104">
        <f>SUM(RegForms!AA104:AB104,RegForms!AP104:AR104)</f>
        <v>0</v>
      </c>
      <c r="J104">
        <f>SUM(RegForms!AE104:AF104,RegForms!AS104:AU104)</f>
        <v>0</v>
      </c>
      <c r="K104">
        <f>SUM(RegForms!AI104,RegForms!AV104:AW104)</f>
        <v>0</v>
      </c>
      <c r="L104">
        <f t="shared" ref="L104:L107" si="13">IF(AND(NOT(B104),G104&gt;0),1,0)</f>
        <v>0</v>
      </c>
      <c r="M104">
        <f t="shared" ref="M104:M107" si="14">IF(AND(NOT(C104),H104&gt;0),1,0)</f>
        <v>1</v>
      </c>
      <c r="N104">
        <f t="shared" ref="N104:N107" si="15">IF(AND(NOT(D104),I104&gt;0),1,0)</f>
        <v>0</v>
      </c>
      <c r="O104">
        <f t="shared" ref="O104:O107" si="16">IF(AND(NOT(E104),J104&gt;0),1,0)</f>
        <v>0</v>
      </c>
      <c r="P104">
        <f t="shared" ref="P104:P107" si="17">IF(AND(NOT(F104),K104&gt;0),1,0)</f>
        <v>0</v>
      </c>
    </row>
    <row r="105" spans="1:16">
      <c r="A105" t="str">
        <f>RegForms!B105</f>
        <v>Natali Allen</v>
      </c>
      <c r="B105">
        <f>SUM(RegForms!P105:S105,RegForms!T105)</f>
        <v>0</v>
      </c>
      <c r="C105">
        <f>SUM(RegForms!P105:S105,RegForms!U105,RegForms!Y105)</f>
        <v>0</v>
      </c>
      <c r="D105">
        <f>SUM(RegForms!P105:S105,RegForms!Y105,RegForms!AC105)</f>
        <v>0</v>
      </c>
      <c r="E105">
        <f>SUM(RegForms!P105:S105,RegForms!AC105,RegForms!AG105)</f>
        <v>0</v>
      </c>
      <c r="F105">
        <f>SUM(RegForms!P105:S105,RegForms!AG105)</f>
        <v>0</v>
      </c>
      <c r="G105">
        <f>SUM(RegForms!T105,RegForms!AK105:AL105)</f>
        <v>0</v>
      </c>
      <c r="H105">
        <f>SUM(RegForms!AA105:AB105,RegForms!AM105:AO105)</f>
        <v>2</v>
      </c>
      <c r="I105">
        <f>SUM(RegForms!AA105:AB105,RegForms!AP105:AR105)</f>
        <v>0</v>
      </c>
      <c r="J105">
        <f>SUM(RegForms!AE105:AF105,RegForms!AS105:AU105)</f>
        <v>0</v>
      </c>
      <c r="K105">
        <f>SUM(RegForms!AI105,RegForms!AV105:AW105)</f>
        <v>0</v>
      </c>
      <c r="L105">
        <f t="shared" si="13"/>
        <v>0</v>
      </c>
      <c r="M105">
        <f t="shared" si="14"/>
        <v>1</v>
      </c>
      <c r="N105">
        <f t="shared" si="15"/>
        <v>0</v>
      </c>
      <c r="O105">
        <f t="shared" si="16"/>
        <v>0</v>
      </c>
      <c r="P105">
        <f t="shared" si="17"/>
        <v>0</v>
      </c>
    </row>
    <row r="106" spans="1:16" hidden="1">
      <c r="A106" t="str">
        <f>RegForms!B106</f>
        <v>Orlanda Endicott</v>
      </c>
      <c r="B106">
        <f>SUM(RegForms!P106:S106,RegForms!T106)</f>
        <v>1</v>
      </c>
      <c r="C106">
        <f>SUM(RegForms!P106:S106,RegForms!U106,RegForms!Y106)</f>
        <v>2</v>
      </c>
      <c r="D106">
        <f>SUM(RegForms!P106:S106,RegForms!Y106,RegForms!AC106)</f>
        <v>1</v>
      </c>
      <c r="E106">
        <f>SUM(RegForms!P106:S106,RegForms!AC106,RegForms!AG106)</f>
        <v>0</v>
      </c>
      <c r="F106">
        <f>SUM(RegForms!P106:S106,RegForms!AG106)</f>
        <v>0</v>
      </c>
      <c r="G106">
        <f>SUM(RegForms!T106,RegForms!AK106:AL106)</f>
        <v>1</v>
      </c>
      <c r="H106">
        <f>SUM(RegForms!AA106:AB106,RegForms!AM106:AO106)</f>
        <v>0</v>
      </c>
      <c r="I106">
        <f>SUM(RegForms!AA106:AB106,RegForms!AP106:AR106)</f>
        <v>0</v>
      </c>
      <c r="J106">
        <f>SUM(RegForms!AE106:AF106,RegForms!AS106:AU106)</f>
        <v>0</v>
      </c>
      <c r="K106">
        <f>SUM(RegForms!AI106,RegForms!AV106:AW106)</f>
        <v>0</v>
      </c>
      <c r="L106">
        <f t="shared" si="13"/>
        <v>0</v>
      </c>
      <c r="M106">
        <f t="shared" si="14"/>
        <v>0</v>
      </c>
      <c r="N106">
        <f t="shared" si="15"/>
        <v>0</v>
      </c>
      <c r="O106">
        <f t="shared" si="16"/>
        <v>0</v>
      </c>
      <c r="P106">
        <f t="shared" si="17"/>
        <v>0</v>
      </c>
    </row>
    <row r="107" spans="1:16" hidden="1">
      <c r="A107" t="str">
        <f>RegForms!B107</f>
        <v>Widge Rowden</v>
      </c>
      <c r="B107">
        <f>SUM(RegForms!P107:S107,RegForms!T107)</f>
        <v>1</v>
      </c>
      <c r="C107">
        <f>SUM(RegForms!P107:S107,RegForms!U107,RegForms!Y107)</f>
        <v>2</v>
      </c>
      <c r="D107">
        <f>SUM(RegForms!P107:S107,RegForms!Y107,RegForms!AC107)</f>
        <v>1</v>
      </c>
      <c r="E107">
        <f>SUM(RegForms!P107:S107,RegForms!AC107,RegForms!AG107)</f>
        <v>0</v>
      </c>
      <c r="F107">
        <f>SUM(RegForms!P107:S107,RegForms!AG107)</f>
        <v>0</v>
      </c>
      <c r="G107">
        <f>SUM(RegForms!T107,RegForms!AK107:AL107)</f>
        <v>1</v>
      </c>
      <c r="H107">
        <f>SUM(RegForms!AA107:AB107,RegForms!AM107:AO107)</f>
        <v>0</v>
      </c>
      <c r="I107">
        <f>SUM(RegForms!AA107:AB107,RegForms!AP107:AR107)</f>
        <v>0</v>
      </c>
      <c r="J107">
        <f>SUM(RegForms!AE107:AF107,RegForms!AS107:AU107)</f>
        <v>0</v>
      </c>
      <c r="K107">
        <f>SUM(RegForms!AI107,RegForms!AV107:AW107)</f>
        <v>0</v>
      </c>
      <c r="L107">
        <f t="shared" si="13"/>
        <v>0</v>
      </c>
      <c r="M107">
        <f t="shared" si="14"/>
        <v>0</v>
      </c>
      <c r="N107">
        <f t="shared" si="15"/>
        <v>0</v>
      </c>
      <c r="O107">
        <f t="shared" si="16"/>
        <v>0</v>
      </c>
      <c r="P107">
        <f t="shared" si="17"/>
        <v>0</v>
      </c>
    </row>
    <row r="108" spans="1:16" hidden="1">
      <c r="A108" t="str">
        <f>RegForms!B108</f>
        <v>Brian McNamara</v>
      </c>
      <c r="B108">
        <f>SUM(RegForms!P108:S108,RegForms!T108)</f>
        <v>0</v>
      </c>
      <c r="C108">
        <f>SUM(RegForms!P108:S108,RegForms!U108,RegForms!Y108)</f>
        <v>1</v>
      </c>
      <c r="D108">
        <f>SUM(RegForms!P108:S108,RegForms!Y108,RegForms!AC108)</f>
        <v>2</v>
      </c>
      <c r="E108">
        <f>SUM(RegForms!P108:S108,RegForms!AC108,RegForms!AG108)</f>
        <v>2</v>
      </c>
      <c r="F108">
        <f>SUM(RegForms!P108:S108,RegForms!AG108)</f>
        <v>1</v>
      </c>
      <c r="G108">
        <f>SUM(RegForms!T108,RegForms!AK108:AL108)</f>
        <v>0</v>
      </c>
      <c r="H108">
        <f>SUM(RegForms!AA108:AB108,RegForms!AM108:AO108)</f>
        <v>2</v>
      </c>
      <c r="I108">
        <f>SUM(RegForms!AA108:AB108,RegForms!AP108:AR108)</f>
        <v>2</v>
      </c>
      <c r="J108">
        <f>SUM(RegForms!AE108:AF108,RegForms!AS108:AU108)</f>
        <v>2</v>
      </c>
      <c r="K108">
        <f>SUM(RegForms!AI108,RegForms!AV108:AW108)</f>
        <v>0</v>
      </c>
      <c r="L108">
        <f t="shared" ref="L108:L109" si="18">IF(AND(NOT(B108),G108&gt;0),1,0)</f>
        <v>0</v>
      </c>
      <c r="M108">
        <f t="shared" ref="M108:M109" si="19">IF(AND(NOT(C108),H108&gt;0),1,0)</f>
        <v>0</v>
      </c>
      <c r="N108">
        <f t="shared" ref="N108:N109" si="20">IF(AND(NOT(D108),I108&gt;0),1,0)</f>
        <v>0</v>
      </c>
      <c r="O108">
        <f t="shared" ref="O108:O109" si="21">IF(AND(NOT(E108),J108&gt;0),1,0)</f>
        <v>0</v>
      </c>
      <c r="P108">
        <f t="shared" ref="P108:P109" si="22">IF(AND(NOT(F108),K108&gt;0),1,0)</f>
        <v>0</v>
      </c>
    </row>
    <row r="109" spans="1:16" hidden="1">
      <c r="A109" t="str">
        <f>RegForms!B109</f>
        <v>Annabel Taylor</v>
      </c>
      <c r="B109">
        <f>SUM(RegForms!P109:S109,RegForms!T109)</f>
        <v>1</v>
      </c>
      <c r="C109">
        <f>SUM(RegForms!P109:S109,RegForms!U109,RegForms!Y109)</f>
        <v>1</v>
      </c>
      <c r="D109">
        <f>SUM(RegForms!P109:S109,RegForms!Y109,RegForms!AC109)</f>
        <v>1</v>
      </c>
      <c r="E109">
        <f>SUM(RegForms!P109:S109,RegForms!AC109,RegForms!AG109)</f>
        <v>1</v>
      </c>
      <c r="F109">
        <f>SUM(RegForms!P109:S109,RegForms!AG109)</f>
        <v>1</v>
      </c>
      <c r="G109">
        <f>SUM(RegForms!T109,RegForms!AK109:AL109)</f>
        <v>0</v>
      </c>
      <c r="H109">
        <f>SUM(RegForms!AA109:AB109,RegForms!AM109:AO109)</f>
        <v>0</v>
      </c>
      <c r="I109">
        <f>SUM(RegForms!AA109:AB109,RegForms!AP109:AR109)</f>
        <v>0</v>
      </c>
      <c r="J109">
        <f>SUM(RegForms!AE109:AF109,RegForms!AS109:AU109)</f>
        <v>0</v>
      </c>
      <c r="K109">
        <f>SUM(RegForms!AI109,RegForms!AV109:AW109)</f>
        <v>0</v>
      </c>
      <c r="L109">
        <f t="shared" si="18"/>
        <v>0</v>
      </c>
      <c r="M109">
        <f t="shared" si="19"/>
        <v>0</v>
      </c>
      <c r="N109">
        <f t="shared" si="20"/>
        <v>0</v>
      </c>
      <c r="O109">
        <f t="shared" si="21"/>
        <v>0</v>
      </c>
      <c r="P109">
        <f t="shared" si="22"/>
        <v>0</v>
      </c>
    </row>
  </sheetData>
  <autoFilter ref="A10:P109">
    <filterColumn colId="12">
      <filters>
        <filter val="1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B9"/>
  <sheetViews>
    <sheetView workbookViewId="0">
      <selection activeCell="A10" sqref="A10"/>
    </sheetView>
  </sheetViews>
  <sheetFormatPr defaultRowHeight="15"/>
  <cols>
    <col min="1" max="1" width="22.28515625" customWidth="1"/>
    <col min="2" max="2" width="43.85546875" customWidth="1"/>
  </cols>
  <sheetData>
    <row r="1" spans="1:2">
      <c r="A1" s="2" t="s">
        <v>71</v>
      </c>
    </row>
    <row r="2" spans="1:2">
      <c r="A2" t="s">
        <v>77</v>
      </c>
      <c r="B2" s="56">
        <v>44202</v>
      </c>
    </row>
    <row r="3" spans="1:2">
      <c r="A3" s="2" t="s">
        <v>72</v>
      </c>
    </row>
    <row r="4" spans="1:2">
      <c r="A4" t="s">
        <v>73</v>
      </c>
      <c r="B4" t="s">
        <v>74</v>
      </c>
    </row>
    <row r="5" spans="1:2">
      <c r="B5" t="s">
        <v>75</v>
      </c>
    </row>
    <row r="6" spans="1:2">
      <c r="A6" t="s">
        <v>76</v>
      </c>
      <c r="B6" t="s">
        <v>139</v>
      </c>
    </row>
    <row r="7" spans="1:2">
      <c r="A7" t="s">
        <v>83</v>
      </c>
      <c r="B7" t="s">
        <v>84</v>
      </c>
    </row>
    <row r="8" spans="1:2">
      <c r="A8" t="s">
        <v>85</v>
      </c>
      <c r="B8" t="s">
        <v>84</v>
      </c>
    </row>
    <row r="9" spans="1:2">
      <c r="A9" t="s">
        <v>86</v>
      </c>
      <c r="B9" t="s">
        <v>634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E96"/>
  <sheetViews>
    <sheetView topLeftCell="A74" workbookViewId="0">
      <selection activeCell="D89" sqref="D89"/>
    </sheetView>
  </sheetViews>
  <sheetFormatPr defaultRowHeight="15"/>
  <cols>
    <col min="1" max="1" width="10.7109375" bestFit="1" customWidth="1"/>
    <col min="2" max="2" width="12" customWidth="1"/>
    <col min="3" max="3" width="13.42578125" style="92" customWidth="1"/>
    <col min="4" max="5" width="10.7109375" style="91" bestFit="1" customWidth="1"/>
  </cols>
  <sheetData>
    <row r="1" spans="1:5">
      <c r="A1" s="91" t="str">
        <f>RegForms!A10</f>
        <v>Date registered</v>
      </c>
      <c r="B1" s="91" t="str">
        <f>RegForms!B10</f>
        <v>Name</v>
      </c>
      <c r="C1" s="92" t="str">
        <f>RegForms!BK10</f>
        <v>Payment Method</v>
      </c>
      <c r="D1" s="92" t="str">
        <f>RegForms!BL10</f>
        <v>Amount Paid</v>
      </c>
      <c r="E1" s="91" t="str">
        <f>RegForms!BM10</f>
        <v>Date Paid</v>
      </c>
    </row>
    <row r="2" spans="1:5">
      <c r="A2" s="91">
        <f>RegForms!A11</f>
        <v>44182</v>
      </c>
      <c r="B2" s="91" t="str">
        <f>RegForms!B11</f>
        <v>Anne Hall</v>
      </c>
      <c r="C2" s="92" t="str">
        <f>RegForms!BK11</f>
        <v>Ibank</v>
      </c>
      <c r="D2" s="92">
        <f>RegForms!BL11</f>
        <v>442</v>
      </c>
      <c r="E2" s="91">
        <f>RegForms!BM11</f>
        <v>44182</v>
      </c>
    </row>
    <row r="3" spans="1:5">
      <c r="A3" s="91">
        <f>RegForms!A12</f>
        <v>44182</v>
      </c>
      <c r="B3" s="91" t="str">
        <f>RegForms!B12</f>
        <v>Alistair Hall</v>
      </c>
      <c r="C3" s="92" t="str">
        <f>RegForms!BK12</f>
        <v>Ibank</v>
      </c>
      <c r="D3" s="92">
        <f>RegForms!BL12</f>
        <v>442</v>
      </c>
      <c r="E3" s="91">
        <f>RegForms!BM12</f>
        <v>44182</v>
      </c>
    </row>
    <row r="4" spans="1:5">
      <c r="A4" s="91">
        <f>RegForms!A13</f>
        <v>44198</v>
      </c>
      <c r="B4" s="91" t="str">
        <f>RegForms!B13</f>
        <v>Ruth Miller</v>
      </c>
      <c r="C4" s="92" t="str">
        <f>RegForms!BK13</f>
        <v>Ibank</v>
      </c>
      <c r="D4" s="92">
        <f>RegForms!BL13</f>
        <v>462</v>
      </c>
      <c r="E4" s="91">
        <f>RegForms!BM13</f>
        <v>44201</v>
      </c>
    </row>
    <row r="5" spans="1:5">
      <c r="A5" s="91">
        <f>RegForms!A14</f>
        <v>44213</v>
      </c>
      <c r="B5" s="91" t="str">
        <f>RegForms!B14</f>
        <v>Brian Curtis</v>
      </c>
      <c r="C5" s="92" t="str">
        <f>RegForms!BK14</f>
        <v>Ibank</v>
      </c>
      <c r="D5" s="92">
        <f>RegForms!BL14</f>
        <v>326</v>
      </c>
      <c r="E5" s="91">
        <f>RegForms!BM14</f>
        <v>44253</v>
      </c>
    </row>
    <row r="6" spans="1:5">
      <c r="A6" s="91">
        <f>RegForms!A15</f>
        <v>44222</v>
      </c>
      <c r="B6" s="91" t="str">
        <f>RegForms!B15</f>
        <v>Susan Hamel</v>
      </c>
      <c r="C6" s="92" t="str">
        <f>RegForms!BK15</f>
        <v>Ibank</v>
      </c>
      <c r="D6" s="92">
        <f>RegForms!BL15</f>
        <v>462</v>
      </c>
      <c r="E6" s="91">
        <f>RegForms!BM15</f>
        <v>44308</v>
      </c>
    </row>
    <row r="7" spans="1:5">
      <c r="A7" s="91">
        <f>RegForms!A16</f>
        <v>44232</v>
      </c>
      <c r="B7" s="91" t="str">
        <f>RegForms!B16</f>
        <v>Anne Potaka</v>
      </c>
      <c r="C7" s="92" t="str">
        <f>RegForms!BK16</f>
        <v>Ibank</v>
      </c>
      <c r="D7" s="92">
        <f>RegForms!BL16</f>
        <v>462</v>
      </c>
      <c r="E7" s="91">
        <f>RegForms!BM16</f>
        <v>44326</v>
      </c>
    </row>
    <row r="8" spans="1:5">
      <c r="A8" s="91">
        <f>RegForms!A17</f>
        <v>44233</v>
      </c>
      <c r="B8" s="91" t="str">
        <f>RegForms!B17</f>
        <v>Murray Short</v>
      </c>
      <c r="C8" s="92" t="str">
        <f>RegForms!BK17</f>
        <v>Ibank</v>
      </c>
      <c r="D8" s="92">
        <f>RegForms!BL17</f>
        <v>442</v>
      </c>
      <c r="E8" s="91">
        <f>RegForms!BM17</f>
        <v>44237</v>
      </c>
    </row>
    <row r="9" spans="1:5">
      <c r="A9" s="91">
        <f>RegForms!A18</f>
        <v>44233</v>
      </c>
      <c r="B9" s="91" t="str">
        <f>RegForms!B18</f>
        <v>Niwa Short</v>
      </c>
      <c r="C9" s="92" t="str">
        <f>RegForms!BK18</f>
        <v>Ibank</v>
      </c>
      <c r="D9" s="92">
        <f>RegForms!BL18</f>
        <v>442</v>
      </c>
      <c r="E9" s="91">
        <f>RegForms!BM18</f>
        <v>44237</v>
      </c>
    </row>
    <row r="10" spans="1:5">
      <c r="A10" s="91">
        <f>RegForms!A19</f>
        <v>44236</v>
      </c>
      <c r="B10" s="91" t="str">
        <f>RegForms!B19</f>
        <v>Viola Palmer</v>
      </c>
      <c r="C10" s="92" t="str">
        <f>RegForms!BK19</f>
        <v>Ibank</v>
      </c>
      <c r="D10" s="92">
        <f>RegForms!BL19</f>
        <v>208</v>
      </c>
      <c r="E10" s="91">
        <f>RegForms!BM19</f>
        <v>44236</v>
      </c>
    </row>
    <row r="11" spans="1:5">
      <c r="A11" s="91">
        <f>RegForms!A20</f>
        <v>44238</v>
      </c>
      <c r="B11" s="91" t="str">
        <f>RegForms!B20</f>
        <v>Vincent Wijeysingha</v>
      </c>
      <c r="C11" s="92" t="str">
        <f>RegForms!BK20</f>
        <v>Ibank</v>
      </c>
      <c r="D11" s="92">
        <f>RegForms!BL20</f>
        <v>178</v>
      </c>
      <c r="E11" s="91">
        <f>RegForms!BM20</f>
        <v>44238</v>
      </c>
    </row>
    <row r="12" spans="1:5">
      <c r="A12" s="91">
        <f>RegForms!A21</f>
        <v>44242</v>
      </c>
      <c r="B12" s="91" t="str">
        <f>RegForms!B21</f>
        <v>Jennie Searle</v>
      </c>
      <c r="C12" s="92" t="str">
        <f>RegForms!BK21</f>
        <v>Ibank</v>
      </c>
      <c r="D12" s="92">
        <f>RegForms!BL21</f>
        <v>341</v>
      </c>
      <c r="E12" s="91">
        <f>RegForms!BM21</f>
        <v>44238</v>
      </c>
    </row>
    <row r="13" spans="1:5">
      <c r="A13" s="91">
        <f>RegForms!A22</f>
        <v>44246</v>
      </c>
      <c r="B13" s="91" t="str">
        <f>RegForms!B22</f>
        <v>Alan Reynolds</v>
      </c>
      <c r="C13" s="92" t="str">
        <f>RegForms!BK22</f>
        <v>Ibank</v>
      </c>
      <c r="D13" s="92">
        <f>RegForms!BL22</f>
        <v>326</v>
      </c>
      <c r="E13" s="91">
        <f>RegForms!BM22</f>
        <v>44327</v>
      </c>
    </row>
    <row r="14" spans="1:5">
      <c r="A14" s="91">
        <f>RegForms!A23</f>
        <v>44246</v>
      </c>
      <c r="B14" s="91" t="str">
        <f>RegForms!B23</f>
        <v>Sue Reynolds</v>
      </c>
      <c r="C14" s="92" t="str">
        <f>RegForms!BK23</f>
        <v>Ibank</v>
      </c>
      <c r="D14" s="92">
        <f>RegForms!BL23</f>
        <v>326</v>
      </c>
      <c r="E14" s="91">
        <f>RegForms!BM23</f>
        <v>44327</v>
      </c>
    </row>
    <row r="15" spans="1:5">
      <c r="A15" s="91">
        <f>RegForms!A24</f>
        <v>44245</v>
      </c>
      <c r="B15" s="91" t="str">
        <f>RegForms!B24</f>
        <v>Lesley Young</v>
      </c>
      <c r="C15" s="92" t="str">
        <f>RegForms!BK24</f>
        <v>Ibank</v>
      </c>
      <c r="D15" s="92">
        <f>RegForms!BL24</f>
        <v>462</v>
      </c>
      <c r="E15" s="91">
        <f>RegForms!BM24</f>
        <v>44284</v>
      </c>
    </row>
    <row r="16" spans="1:5">
      <c r="A16" s="91">
        <f>RegForms!A25</f>
        <v>44248</v>
      </c>
      <c r="B16" s="91" t="str">
        <f>RegForms!B25</f>
        <v>Alan Greenslade-Hibbert</v>
      </c>
      <c r="C16" s="92" t="str">
        <f>RegForms!BK25</f>
        <v>Ibank</v>
      </c>
      <c r="D16" s="92">
        <f>RegForms!BL25</f>
        <v>462</v>
      </c>
      <c r="E16" s="91">
        <f>RegForms!BM25</f>
        <v>44249</v>
      </c>
    </row>
    <row r="17" spans="1:5">
      <c r="A17" s="91">
        <f>RegForms!A26</f>
        <v>44255</v>
      </c>
      <c r="B17" s="91" t="str">
        <f>RegForms!B26</f>
        <v>Claire Gregory</v>
      </c>
      <c r="C17" s="92" t="str">
        <f>RegForms!BK26</f>
        <v>Ibank</v>
      </c>
      <c r="D17" s="92">
        <f>RegForms!BL26</f>
        <v>442</v>
      </c>
      <c r="E17" s="91">
        <f>RegForms!BM26</f>
        <v>44292</v>
      </c>
    </row>
    <row r="18" spans="1:5">
      <c r="A18" s="91">
        <f>RegForms!A27</f>
        <v>44255</v>
      </c>
      <c r="B18" s="91" t="str">
        <f>RegForms!B27</f>
        <v>Linley Gregory</v>
      </c>
      <c r="C18" s="92" t="str">
        <f>RegForms!BK27</f>
        <v>Ibank</v>
      </c>
      <c r="D18" s="92">
        <f>RegForms!BL27</f>
        <v>442</v>
      </c>
      <c r="E18" s="91">
        <f>RegForms!BM27</f>
        <v>44292</v>
      </c>
    </row>
    <row r="19" spans="1:5">
      <c r="A19" s="91">
        <f>RegForms!A28</f>
        <v>44255</v>
      </c>
      <c r="B19" s="91" t="str">
        <f>RegForms!B28</f>
        <v>Susan Patrick</v>
      </c>
      <c r="C19" s="92" t="str">
        <f>RegForms!BK28</f>
        <v>Ibank</v>
      </c>
      <c r="D19" s="92">
        <f>RegForms!BL28</f>
        <v>462</v>
      </c>
      <c r="E19" s="91">
        <f>RegForms!BM28</f>
        <v>44255</v>
      </c>
    </row>
    <row r="20" spans="1:5">
      <c r="A20" s="91">
        <f>RegForms!A29</f>
        <v>44256</v>
      </c>
      <c r="B20" s="91" t="str">
        <f>RegForms!B29</f>
        <v>David Minifie</v>
      </c>
      <c r="C20" s="92" t="str">
        <f>RegForms!BK29</f>
        <v>Ibank</v>
      </c>
      <c r="D20" s="92">
        <f>RegForms!BL29</f>
        <v>442</v>
      </c>
      <c r="E20" s="91">
        <f>RegForms!BM29</f>
        <v>44256</v>
      </c>
    </row>
    <row r="21" spans="1:5">
      <c r="A21" s="91">
        <f>RegForms!A30</f>
        <v>44256</v>
      </c>
      <c r="B21" s="91" t="str">
        <f>RegForms!B30</f>
        <v>Deborah Williams</v>
      </c>
      <c r="C21" s="92" t="str">
        <f>RegForms!BK30</f>
        <v>Ibank</v>
      </c>
      <c r="D21" s="92">
        <f>RegForms!BL30</f>
        <v>442</v>
      </c>
      <c r="E21" s="91">
        <f>RegForms!BM30</f>
        <v>44256</v>
      </c>
    </row>
    <row r="22" spans="1:5">
      <c r="A22" s="91">
        <f>RegForms!A31</f>
        <v>44265</v>
      </c>
      <c r="B22" s="91" t="str">
        <f>RegForms!B31</f>
        <v>John Schmidt</v>
      </c>
      <c r="C22" s="92" t="str">
        <f>RegForms!BK31</f>
        <v>Ibank</v>
      </c>
      <c r="D22" s="92">
        <f>RegForms!BL31</f>
        <v>326</v>
      </c>
      <c r="E22" s="91">
        <f>RegForms!BM31</f>
        <v>44263</v>
      </c>
    </row>
    <row r="23" spans="1:5">
      <c r="A23" s="91">
        <f>RegForms!A32</f>
        <v>44265</v>
      </c>
      <c r="B23" s="91" t="str">
        <f>RegForms!B32</f>
        <v>Jan Schmidt</v>
      </c>
      <c r="C23" s="92" t="str">
        <f>RegForms!BK32</f>
        <v>Ibank</v>
      </c>
      <c r="D23" s="92">
        <f>RegForms!BL32</f>
        <v>326</v>
      </c>
      <c r="E23" s="91">
        <f>RegForms!BM32</f>
        <v>44263</v>
      </c>
    </row>
    <row r="24" spans="1:5">
      <c r="A24" s="91">
        <f>RegForms!A33</f>
        <v>44272</v>
      </c>
      <c r="B24" s="91" t="str">
        <f>RegForms!B33</f>
        <v>Cathy Macfie</v>
      </c>
      <c r="C24" s="92" t="str">
        <f>RegForms!BK33</f>
        <v>Ibank</v>
      </c>
      <c r="D24" s="92">
        <f>RegForms!BL33</f>
        <v>341</v>
      </c>
      <c r="E24" s="91">
        <f>RegForms!BM33</f>
        <v>44272</v>
      </c>
    </row>
    <row r="25" spans="1:5">
      <c r="A25" s="91">
        <f>RegForms!A34</f>
        <v>44274</v>
      </c>
      <c r="B25" s="91" t="str">
        <f>RegForms!B34</f>
        <v>Veronica Maxey</v>
      </c>
      <c r="C25" s="92" t="str">
        <f>RegForms!BK34</f>
        <v>Ibank</v>
      </c>
      <c r="D25" s="92">
        <f>RegForms!BL34</f>
        <v>341</v>
      </c>
      <c r="E25" s="91">
        <f>RegForms!BM34</f>
        <v>44271</v>
      </c>
    </row>
    <row r="26" spans="1:5">
      <c r="A26" s="91">
        <f>RegForms!A35</f>
        <v>44296</v>
      </c>
      <c r="B26" s="91" t="str">
        <f>RegForms!B35</f>
        <v>Shirley Freeman</v>
      </c>
      <c r="C26" s="92" t="str">
        <f>RegForms!BK35</f>
        <v>Ibank</v>
      </c>
      <c r="D26" s="92">
        <f>RegForms!BL35</f>
        <v>326</v>
      </c>
      <c r="E26" s="91">
        <f>RegForms!BM35</f>
        <v>44265</v>
      </c>
    </row>
    <row r="27" spans="1:5">
      <c r="A27" s="91">
        <f>RegForms!A36</f>
        <v>44290</v>
      </c>
      <c r="B27" s="91" t="str">
        <f>RegForms!B36</f>
        <v>Elizabeth Duke</v>
      </c>
      <c r="C27" s="92" t="str">
        <f>RegForms!BK36</f>
        <v>Ibank</v>
      </c>
      <c r="D27" s="92">
        <f>RegForms!BL36</f>
        <v>442</v>
      </c>
      <c r="E27" s="91">
        <f>RegForms!BM36</f>
        <v>44265</v>
      </c>
    </row>
    <row r="28" spans="1:5">
      <c r="A28" s="91">
        <f>RegForms!A37</f>
        <v>44291</v>
      </c>
      <c r="B28" s="91" t="str">
        <f>RegForms!B37</f>
        <v>Elizabeth Thompson</v>
      </c>
      <c r="C28" s="92" t="str">
        <f>RegForms!BK37</f>
        <v>Ibank</v>
      </c>
      <c r="D28" s="92">
        <f>RegForms!BL37</f>
        <v>442</v>
      </c>
      <c r="E28" s="91">
        <f>RegForms!BM37</f>
        <v>44292</v>
      </c>
    </row>
    <row r="29" spans="1:5">
      <c r="A29" s="91">
        <f>RegForms!A38</f>
        <v>44277</v>
      </c>
      <c r="B29" s="91" t="str">
        <f>RegForms!B38</f>
        <v>Jude Zwanikken</v>
      </c>
      <c r="C29" s="92" t="str">
        <f>RegForms!BK38</f>
        <v>Ibank</v>
      </c>
      <c r="D29" s="92">
        <f>RegForms!BL38</f>
        <v>341</v>
      </c>
      <c r="E29" s="91">
        <f>RegForms!BM38</f>
        <v>44307</v>
      </c>
    </row>
    <row r="30" spans="1:5">
      <c r="A30" s="91">
        <f>RegForms!A39</f>
        <v>44277</v>
      </c>
      <c r="B30" s="91" t="str">
        <f>RegForms!B39</f>
        <v>Barbara McArdle</v>
      </c>
      <c r="C30" s="92" t="str">
        <f>RegForms!BK39</f>
        <v>Ibank</v>
      </c>
      <c r="D30" s="92">
        <f>RegForms!BL39</f>
        <v>341</v>
      </c>
      <c r="E30" s="91">
        <f>RegForms!BM39</f>
        <v>44277</v>
      </c>
    </row>
    <row r="31" spans="1:5">
      <c r="A31" s="91">
        <f>RegForms!A40</f>
        <v>44277</v>
      </c>
      <c r="B31" s="91" t="str">
        <f>RegForms!B40</f>
        <v>Ann Banks</v>
      </c>
      <c r="C31" s="92" t="str">
        <f>RegForms!BK40</f>
        <v>Ibank</v>
      </c>
      <c r="D31" s="92">
        <f>RegForms!BL40</f>
        <v>442</v>
      </c>
      <c r="E31" s="91">
        <f>RegForms!BM40</f>
        <v>44284</v>
      </c>
    </row>
    <row r="32" spans="1:5">
      <c r="A32" s="91">
        <f>RegForms!A41</f>
        <v>44277</v>
      </c>
      <c r="B32" s="91" t="str">
        <f>RegForms!B41</f>
        <v>Val Bone</v>
      </c>
      <c r="C32" s="92" t="str">
        <f>RegForms!BK41</f>
        <v>Ibank</v>
      </c>
      <c r="D32" s="92">
        <f>RegForms!BL41</f>
        <v>442</v>
      </c>
      <c r="E32" s="91">
        <f>RegForms!BM41</f>
        <v>44298</v>
      </c>
    </row>
    <row r="33" spans="1:5">
      <c r="A33" s="91">
        <f>RegForms!A42</f>
        <v>44244</v>
      </c>
      <c r="B33" s="91" t="str">
        <f>RegForms!B42</f>
        <v>Marie-Joëlle Nininahazwe</v>
      </c>
      <c r="C33" s="92">
        <f>RegForms!BK42</f>
        <v>0</v>
      </c>
      <c r="D33" s="92">
        <f>RegForms!BL42</f>
        <v>0</v>
      </c>
      <c r="E33" s="91">
        <f>RegForms!BM42</f>
        <v>0</v>
      </c>
    </row>
    <row r="34" spans="1:5">
      <c r="A34" s="91">
        <f>RegForms!A43</f>
        <v>44278</v>
      </c>
      <c r="B34" s="91" t="str">
        <f>RegForms!B43</f>
        <v>David James</v>
      </c>
      <c r="C34" s="92" t="str">
        <f>RegForms!BK43</f>
        <v>Ibank</v>
      </c>
      <c r="D34" s="92">
        <f>RegForms!BL43</f>
        <v>326</v>
      </c>
      <c r="E34" s="91">
        <f>RegForms!BM43</f>
        <v>44278</v>
      </c>
    </row>
    <row r="35" spans="1:5">
      <c r="A35" s="91">
        <f>RegForms!A44</f>
        <v>44278</v>
      </c>
      <c r="B35" s="91" t="str">
        <f>RegForms!B44</f>
        <v>Jillian Wychel</v>
      </c>
      <c r="C35" s="92" t="str">
        <f>RegForms!BK44</f>
        <v>Ibank</v>
      </c>
      <c r="D35" s="92">
        <f>RegForms!BL44</f>
        <v>326</v>
      </c>
      <c r="E35" s="91">
        <f>RegForms!BM44</f>
        <v>44278</v>
      </c>
    </row>
    <row r="36" spans="1:5">
      <c r="A36" s="91">
        <f>RegForms!A45</f>
        <v>44281</v>
      </c>
      <c r="B36" s="91" t="str">
        <f>RegForms!B45</f>
        <v>Mark Hodson</v>
      </c>
      <c r="C36" s="92" t="str">
        <f>RegForms!BK45</f>
        <v>Ibank</v>
      </c>
      <c r="D36" s="92">
        <f>RegForms!BL45</f>
        <v>462</v>
      </c>
      <c r="E36" s="91">
        <f>RegForms!BM45</f>
        <v>44281</v>
      </c>
    </row>
    <row r="37" spans="1:5">
      <c r="A37" s="91">
        <f>RegForms!A46</f>
        <v>44285</v>
      </c>
      <c r="B37" s="91" t="str">
        <f>RegForms!B46</f>
        <v>Deb Gimpelson</v>
      </c>
      <c r="C37" s="92" t="str">
        <f>RegForms!BK46</f>
        <v>Ibank</v>
      </c>
      <c r="D37" s="92">
        <f>RegForms!BL46</f>
        <v>264</v>
      </c>
      <c r="E37" s="91">
        <f>RegForms!BM46</f>
        <v>44285</v>
      </c>
    </row>
    <row r="38" spans="1:5">
      <c r="A38" s="91">
        <f>RegForms!A47</f>
        <v>44285</v>
      </c>
      <c r="B38" s="91" t="str">
        <f>RegForms!B47</f>
        <v>Anne Wicks</v>
      </c>
      <c r="C38" s="92" t="str">
        <f>RegForms!BK47</f>
        <v>Ibank</v>
      </c>
      <c r="D38" s="92">
        <f>RegForms!BL47</f>
        <v>326</v>
      </c>
      <c r="E38" s="91">
        <f>RegForms!BM47</f>
        <v>44286</v>
      </c>
    </row>
    <row r="39" spans="1:5">
      <c r="A39" s="91">
        <f>RegForms!A48</f>
        <v>44285</v>
      </c>
      <c r="B39" s="91" t="str">
        <f>RegForms!B48</f>
        <v>Dave Wicks</v>
      </c>
      <c r="C39" s="92" t="str">
        <f>RegForms!BK48</f>
        <v>Ibank</v>
      </c>
      <c r="D39" s="92">
        <f>RegForms!BL48</f>
        <v>326</v>
      </c>
      <c r="E39" s="91">
        <f>RegForms!BM48</f>
        <v>44286</v>
      </c>
    </row>
    <row r="40" spans="1:5">
      <c r="A40" s="91">
        <f>RegForms!A49</f>
        <v>44286</v>
      </c>
      <c r="B40" s="91" t="str">
        <f>RegForms!B49</f>
        <v>Rick Kooperberg</v>
      </c>
      <c r="C40" s="92" t="str">
        <f>RegForms!BK49</f>
        <v>Ibank</v>
      </c>
      <c r="D40" s="92">
        <f>RegForms!BL49</f>
        <v>462</v>
      </c>
      <c r="E40" s="91">
        <f>RegForms!BM49</f>
        <v>44286</v>
      </c>
    </row>
    <row r="41" spans="1:5">
      <c r="A41" s="91">
        <f>RegForms!A50</f>
        <v>44286</v>
      </c>
      <c r="B41" s="91" t="str">
        <f>RegForms!B50</f>
        <v>Jos Rossell</v>
      </c>
      <c r="C41" s="92" t="str">
        <f>RegForms!BK50</f>
        <v>Ibank</v>
      </c>
      <c r="D41" s="92">
        <f>RegForms!BL50</f>
        <v>326</v>
      </c>
      <c r="E41" s="91">
        <f>RegForms!BM50</f>
        <v>44316</v>
      </c>
    </row>
    <row r="42" spans="1:5">
      <c r="A42" s="91">
        <f>RegForms!A51</f>
        <v>44286</v>
      </c>
      <c r="B42" s="91" t="str">
        <f>RegForms!B51</f>
        <v>Heather Denny</v>
      </c>
      <c r="C42" s="92" t="str">
        <f>RegForms!BK51</f>
        <v>Ibank</v>
      </c>
      <c r="D42" s="92">
        <f>RegForms!BL51</f>
        <v>442</v>
      </c>
      <c r="E42" s="91">
        <f>RegForms!BM51</f>
        <v>44286</v>
      </c>
    </row>
    <row r="43" spans="1:5">
      <c r="A43" s="91">
        <f>RegForms!A52</f>
        <v>44296</v>
      </c>
      <c r="B43" s="91" t="str">
        <f>RegForms!B52</f>
        <v>Stephanie Du Fresne</v>
      </c>
      <c r="C43" s="92" t="str">
        <f>RegForms!BK52</f>
        <v>Ibank</v>
      </c>
      <c r="D43" s="92">
        <f>RegForms!BL52</f>
        <v>462</v>
      </c>
      <c r="E43" s="91">
        <f>RegForms!BM52</f>
        <v>44292</v>
      </c>
    </row>
    <row r="44" spans="1:5">
      <c r="A44" s="91">
        <f>RegForms!A53</f>
        <v>44294</v>
      </c>
      <c r="B44" s="91" t="str">
        <f>RegForms!B53</f>
        <v>Ashley MacMillan</v>
      </c>
      <c r="C44" s="92" t="str">
        <f>RegForms!BK53</f>
        <v>Ibank</v>
      </c>
      <c r="D44" s="92">
        <f>RegForms!BL53</f>
        <v>30</v>
      </c>
      <c r="E44" s="91">
        <f>RegForms!BM53</f>
        <v>44326</v>
      </c>
    </row>
    <row r="45" spans="1:5">
      <c r="A45" s="91">
        <f>RegForms!A54</f>
        <v>44294</v>
      </c>
      <c r="B45" s="91" t="str">
        <f>RegForms!B54</f>
        <v>Marion Sanson</v>
      </c>
      <c r="C45" s="92" t="str">
        <f>RegForms!BK54</f>
        <v>Ibank</v>
      </c>
      <c r="D45" s="92">
        <f>RegForms!BL54</f>
        <v>442</v>
      </c>
      <c r="E45" s="91">
        <f>RegForms!BM54</f>
        <v>44294</v>
      </c>
    </row>
    <row r="46" spans="1:5">
      <c r="A46" s="91">
        <f>RegForms!A55</f>
        <v>44299</v>
      </c>
      <c r="B46" s="91" t="str">
        <f>RegForms!B55</f>
        <v>Mary Rose</v>
      </c>
      <c r="C46" s="92" t="str">
        <f>RegForms!BK55</f>
        <v>Ibank</v>
      </c>
      <c r="D46" s="92">
        <f>RegForms!BL55</f>
        <v>442</v>
      </c>
      <c r="E46" s="91">
        <f>RegForms!BM55</f>
        <v>44293</v>
      </c>
    </row>
    <row r="47" spans="1:5">
      <c r="A47" s="91">
        <f>RegForms!A56</f>
        <v>44299</v>
      </c>
      <c r="B47" s="91" t="str">
        <f>RegForms!B56</f>
        <v>Joy Rising</v>
      </c>
      <c r="C47" s="92" t="str">
        <f>RegForms!BK56</f>
        <v>Ibank</v>
      </c>
      <c r="D47" s="92">
        <f>RegForms!BL56</f>
        <v>30</v>
      </c>
      <c r="E47" s="91">
        <f>RegForms!BM56</f>
        <v>44294</v>
      </c>
    </row>
    <row r="48" spans="1:5">
      <c r="A48" s="91">
        <f>RegForms!A57</f>
        <v>44295</v>
      </c>
      <c r="B48" s="91" t="str">
        <f>RegForms!B57</f>
        <v>Marilyn Flewitt</v>
      </c>
      <c r="C48" s="92" t="str">
        <f>RegForms!BK57</f>
        <v>Ibank</v>
      </c>
      <c r="D48" s="92">
        <f>RegForms!BL57</f>
        <v>326</v>
      </c>
      <c r="E48" s="91">
        <f>RegForms!BM57</f>
        <v>44295</v>
      </c>
    </row>
    <row r="49" spans="1:5">
      <c r="A49" s="91">
        <f>RegForms!A58</f>
        <v>44295</v>
      </c>
      <c r="B49" s="91" t="str">
        <f>RegForms!B58</f>
        <v>Jim Flewitt</v>
      </c>
      <c r="C49" s="92" t="str">
        <f>RegForms!BK58</f>
        <v>Ibank</v>
      </c>
      <c r="D49" s="92">
        <f>RegForms!BL58</f>
        <v>326</v>
      </c>
      <c r="E49" s="91">
        <f>RegForms!BM58</f>
        <v>44295</v>
      </c>
    </row>
    <row r="50" spans="1:5">
      <c r="A50" s="91">
        <f>RegForms!A59</f>
        <v>44295</v>
      </c>
      <c r="B50" s="91" t="str">
        <f>RegForms!B59</f>
        <v>Graham Chapman</v>
      </c>
      <c r="C50" s="92" t="str">
        <f>RegForms!BK59</f>
        <v>Ibank</v>
      </c>
      <c r="D50" s="92">
        <f>RegForms!BL59</f>
        <v>264</v>
      </c>
      <c r="E50" s="91">
        <f>RegForms!BM59</f>
        <v>44295</v>
      </c>
    </row>
    <row r="51" spans="1:5">
      <c r="A51" s="91">
        <f>RegForms!A60</f>
        <v>44296</v>
      </c>
      <c r="B51" s="91" t="str">
        <f>RegForms!B60</f>
        <v>Liz Bridgeman</v>
      </c>
      <c r="C51" s="92" t="str">
        <f>RegForms!BK60</f>
        <v>Ibank</v>
      </c>
      <c r="D51" s="92">
        <f>RegForms!BL60</f>
        <v>341</v>
      </c>
      <c r="E51" s="91">
        <f>RegForms!BM60</f>
        <v>44300</v>
      </c>
    </row>
    <row r="52" spans="1:5">
      <c r="A52" s="91">
        <f>RegForms!A61</f>
        <v>44298</v>
      </c>
      <c r="B52" s="91" t="str">
        <f>RegForms!B61</f>
        <v>Maria Barsema</v>
      </c>
      <c r="C52" s="92" t="str">
        <f>RegForms!BK61</f>
        <v>Ibank</v>
      </c>
      <c r="D52" s="92">
        <f>RegForms!BL61</f>
        <v>0</v>
      </c>
      <c r="E52" s="91">
        <f>RegForms!BM61</f>
        <v>44298</v>
      </c>
    </row>
    <row r="53" spans="1:5">
      <c r="A53" s="91">
        <f>RegForms!A62</f>
        <v>0</v>
      </c>
      <c r="B53" s="91">
        <f>RegForms!B62</f>
        <v>0</v>
      </c>
      <c r="C53" s="92">
        <f>RegForms!BK62</f>
        <v>0</v>
      </c>
      <c r="D53" s="92">
        <f>RegForms!BL62</f>
        <v>0</v>
      </c>
      <c r="E53" s="91">
        <f>RegForms!BM62</f>
        <v>0</v>
      </c>
    </row>
    <row r="54" spans="1:5">
      <c r="A54" s="91">
        <f>RegForms!A63</f>
        <v>44298</v>
      </c>
      <c r="B54" s="91" t="str">
        <f>RegForms!B63</f>
        <v>Michael Short</v>
      </c>
      <c r="C54" s="92" t="str">
        <f>RegForms!BK63</f>
        <v>Ibank</v>
      </c>
      <c r="D54" s="92">
        <f>RegForms!BL63</f>
        <v>264</v>
      </c>
      <c r="E54" s="91">
        <f>RegForms!BM63</f>
        <v>44298</v>
      </c>
    </row>
    <row r="55" spans="1:5">
      <c r="A55" s="91">
        <f>RegForms!A64</f>
        <v>44298</v>
      </c>
      <c r="B55" s="91" t="str">
        <f>RegForms!B64</f>
        <v>Jan-Louise Hamblyn</v>
      </c>
      <c r="C55" s="92" t="str">
        <f>RegForms!BK64</f>
        <v>Ibank</v>
      </c>
      <c r="D55" s="92">
        <f>RegForms!BL64</f>
        <v>264</v>
      </c>
      <c r="E55" s="91">
        <f>RegForms!BM64</f>
        <v>44298</v>
      </c>
    </row>
    <row r="56" spans="1:5">
      <c r="A56" s="91">
        <f>RegForms!A65</f>
        <v>44298</v>
      </c>
      <c r="B56" s="91" t="str">
        <f>RegForms!B65</f>
        <v>Noel Simpson</v>
      </c>
      <c r="C56" s="92" t="str">
        <f>RegForms!BK65</f>
        <v>Ibank</v>
      </c>
      <c r="D56" s="92">
        <f>RegForms!BL65</f>
        <v>264</v>
      </c>
      <c r="E56" s="91">
        <f>RegForms!BM65</f>
        <v>44298</v>
      </c>
    </row>
    <row r="57" spans="1:5">
      <c r="A57" s="91">
        <f>RegForms!A66</f>
        <v>44299</v>
      </c>
      <c r="B57" s="91" t="str">
        <f>RegForms!B66</f>
        <v>Marvin Hubbard</v>
      </c>
      <c r="C57" s="92" t="str">
        <f>RegForms!BK66</f>
        <v>Ibank</v>
      </c>
      <c r="D57" s="92">
        <f>RegForms!BL66</f>
        <v>30</v>
      </c>
      <c r="E57" s="91">
        <f>RegForms!BM66</f>
        <v>44300</v>
      </c>
    </row>
    <row r="58" spans="1:5">
      <c r="A58" s="91">
        <f>RegForms!A67</f>
        <v>44300</v>
      </c>
      <c r="B58" s="91" t="str">
        <f>RegForms!B67</f>
        <v>Anna Dunford</v>
      </c>
      <c r="C58" s="92" t="str">
        <f>RegForms!BK67</f>
        <v>Ibank</v>
      </c>
      <c r="D58" s="92">
        <f>RegForms!BL67</f>
        <v>30</v>
      </c>
      <c r="E58" s="91">
        <f>RegForms!BM67</f>
        <v>44326</v>
      </c>
    </row>
    <row r="59" spans="1:5">
      <c r="A59" s="91">
        <f>RegForms!A68</f>
        <v>44301</v>
      </c>
      <c r="B59" s="91" t="str">
        <f>RegForms!B68</f>
        <v>Gray Southon</v>
      </c>
      <c r="C59" s="92" t="str">
        <f>RegForms!BK68</f>
        <v>Ibank</v>
      </c>
      <c r="D59" s="92">
        <f>RegForms!BL68</f>
        <v>442</v>
      </c>
      <c r="E59" s="91">
        <f>RegForms!BM68</f>
        <v>44300</v>
      </c>
    </row>
    <row r="60" spans="1:5">
      <c r="A60" s="91">
        <f>RegForms!A69</f>
        <v>44301</v>
      </c>
      <c r="B60" s="91" t="str">
        <f>RegForms!B69</f>
        <v>Eileen Gundesen</v>
      </c>
      <c r="C60" s="92" t="str">
        <f>RegForms!BK69</f>
        <v>Cheque</v>
      </c>
      <c r="D60" s="92">
        <f>RegForms!BL69</f>
        <v>30</v>
      </c>
      <c r="E60" s="91">
        <f>RegForms!BM69</f>
        <v>44301</v>
      </c>
    </row>
    <row r="61" spans="1:5">
      <c r="A61" s="91">
        <f>RegForms!A70</f>
        <v>44301</v>
      </c>
      <c r="B61" s="91" t="str">
        <f>RegForms!B70</f>
        <v>Ruth Gadgil</v>
      </c>
      <c r="C61" s="92" t="str">
        <f>RegForms!BK70</f>
        <v>Ibank</v>
      </c>
      <c r="D61" s="92">
        <f>RegForms!BL70</f>
        <v>341</v>
      </c>
      <c r="E61" s="91">
        <f>RegForms!BM70</f>
        <v>44298</v>
      </c>
    </row>
    <row r="62" spans="1:5">
      <c r="A62" s="91">
        <f>RegForms!A71</f>
        <v>44301</v>
      </c>
      <c r="B62" s="91" t="str">
        <f>RegForms!B71</f>
        <v>Carril Karr</v>
      </c>
      <c r="C62" s="92" t="str">
        <f>RegForms!BK71</f>
        <v>Ibank</v>
      </c>
      <c r="D62" s="92">
        <f>RegForms!BL71</f>
        <v>341</v>
      </c>
      <c r="E62" s="91">
        <f>RegForms!BM71</f>
        <v>44302</v>
      </c>
    </row>
    <row r="63" spans="1:5">
      <c r="A63" s="91">
        <f>RegForms!A72</f>
        <v>44302</v>
      </c>
      <c r="B63" s="91" t="str">
        <f>RegForms!B72</f>
        <v>Cathee Glennon</v>
      </c>
      <c r="C63" s="92" t="str">
        <f>RegForms!BK72</f>
        <v>Ibank</v>
      </c>
      <c r="D63" s="92">
        <f>RegForms!BL72</f>
        <v>40</v>
      </c>
      <c r="E63" s="91">
        <f>RegForms!BM72</f>
        <v>44302</v>
      </c>
    </row>
    <row r="64" spans="1:5">
      <c r="A64" s="91">
        <f>RegForms!A73</f>
        <v>44302</v>
      </c>
      <c r="B64" s="91" t="str">
        <f>RegForms!B73</f>
        <v>Roisin Whelan</v>
      </c>
      <c r="C64" s="92" t="str">
        <f>RegForms!BK73</f>
        <v>Ibank</v>
      </c>
      <c r="D64" s="92">
        <f>RegForms!BL73</f>
        <v>66</v>
      </c>
      <c r="E64" s="91">
        <f>RegForms!BM73</f>
        <v>44327</v>
      </c>
    </row>
    <row r="65" spans="1:5">
      <c r="A65" s="91">
        <f>RegForms!A74</f>
        <v>44302</v>
      </c>
      <c r="B65" s="91" t="str">
        <f>RegForms!B74</f>
        <v>Niamh Whelan-Turnbull</v>
      </c>
      <c r="C65" s="92" t="str">
        <f>RegForms!BK74</f>
        <v>Ibank</v>
      </c>
      <c r="D65" s="92">
        <f>RegForms!BL74</f>
        <v>66</v>
      </c>
      <c r="E65" s="91">
        <f>RegForms!BM74</f>
        <v>44327</v>
      </c>
    </row>
    <row r="66" spans="1:5">
      <c r="A66" s="91">
        <f>RegForms!A75</f>
        <v>44302</v>
      </c>
      <c r="B66" s="91" t="str">
        <f>RegForms!B75</f>
        <v>Tobias Brooke</v>
      </c>
      <c r="C66" s="92" t="str">
        <f>RegForms!BK75</f>
        <v>Ibank</v>
      </c>
      <c r="D66" s="92">
        <f>RegForms!BL75</f>
        <v>66</v>
      </c>
      <c r="E66" s="91">
        <f>RegForms!BM75</f>
        <v>44327</v>
      </c>
    </row>
    <row r="67" spans="1:5">
      <c r="A67" s="91">
        <f>RegForms!A76</f>
        <v>44302</v>
      </c>
      <c r="B67" s="91" t="str">
        <f>RegForms!B76</f>
        <v>Barbara Mountier</v>
      </c>
      <c r="C67" s="92" t="str">
        <f>RegForms!BK76</f>
        <v>Cheque</v>
      </c>
      <c r="D67" s="92">
        <f>RegForms!BL76</f>
        <v>208</v>
      </c>
      <c r="E67" s="91">
        <f>RegForms!BM76</f>
        <v>44302</v>
      </c>
    </row>
    <row r="68" spans="1:5">
      <c r="A68" s="91">
        <f>RegForms!A77</f>
        <v>44302</v>
      </c>
      <c r="B68" s="91" t="str">
        <f>RegForms!B77</f>
        <v>Heather Nunns</v>
      </c>
      <c r="C68" s="92" t="str">
        <f>RegForms!BK77</f>
        <v>Ibank</v>
      </c>
      <c r="D68" s="92">
        <f>RegForms!BL77</f>
        <v>0</v>
      </c>
      <c r="E68" s="91">
        <f>RegForms!BM77</f>
        <v>44302</v>
      </c>
    </row>
    <row r="69" spans="1:5">
      <c r="A69" s="91">
        <f>RegForms!A78</f>
        <v>44315</v>
      </c>
      <c r="B69" s="91" t="str">
        <f>RegForms!B78</f>
        <v>Rae Wensley</v>
      </c>
      <c r="C69" s="92" t="str">
        <f>RegForms!BK78</f>
        <v>ATM</v>
      </c>
      <c r="D69" s="92">
        <f>RegForms!BL78</f>
        <v>440</v>
      </c>
      <c r="E69" s="91">
        <f>RegForms!BM78</f>
        <v>44302</v>
      </c>
    </row>
    <row r="70" spans="1:5">
      <c r="A70" s="91">
        <f>RegForms!A79</f>
        <v>44304</v>
      </c>
      <c r="B70" s="91" t="str">
        <f>RegForms!B79</f>
        <v>Patricia Macgregor</v>
      </c>
      <c r="C70" s="92" t="str">
        <f>RegForms!BK79</f>
        <v>Cheque</v>
      </c>
      <c r="D70" s="92">
        <f>RegForms!BL79</f>
        <v>208</v>
      </c>
      <c r="E70" s="91">
        <f>RegForms!BM79</f>
        <v>44304</v>
      </c>
    </row>
    <row r="71" spans="1:5">
      <c r="A71" s="91">
        <f>RegForms!A80</f>
        <v>44303</v>
      </c>
      <c r="B71" s="91" t="str">
        <f>RegForms!B80</f>
        <v>Robin Watts</v>
      </c>
      <c r="C71" s="92" t="str">
        <f>RegForms!BK80</f>
        <v>Ibank</v>
      </c>
      <c r="D71" s="92">
        <f>RegForms!BL80</f>
        <v>86</v>
      </c>
      <c r="E71" s="91">
        <f>RegForms!BM80</f>
        <v>44305</v>
      </c>
    </row>
    <row r="72" spans="1:5">
      <c r="A72" s="91">
        <f>RegForms!A81</f>
        <v>44303</v>
      </c>
      <c r="B72" s="91" t="str">
        <f>RegForms!B81</f>
        <v>Sue Stover</v>
      </c>
      <c r="C72" s="92" t="str">
        <f>RegForms!BK81</f>
        <v>Ibank</v>
      </c>
      <c r="D72" s="92">
        <f>RegForms!BL81</f>
        <v>86</v>
      </c>
      <c r="E72" s="91">
        <f>RegForms!BM81</f>
        <v>44305</v>
      </c>
    </row>
    <row r="73" spans="1:5">
      <c r="A73" s="91">
        <f>RegForms!A82</f>
        <v>44304</v>
      </c>
      <c r="B73" s="91" t="str">
        <f>RegForms!B82</f>
        <v>John Michaelis</v>
      </c>
      <c r="C73" s="92" t="str">
        <f>RegForms!BK82</f>
        <v>Ibank</v>
      </c>
      <c r="D73" s="92">
        <f>RegForms!BL82</f>
        <v>462</v>
      </c>
      <c r="E73" s="91">
        <f>RegForms!BM82</f>
        <v>44305</v>
      </c>
    </row>
    <row r="74" spans="1:5">
      <c r="A74" s="91">
        <f>RegForms!A83</f>
        <v>44304</v>
      </c>
      <c r="B74" s="91" t="str">
        <f>RegForms!B83</f>
        <v>Meghan Stewart-Ward</v>
      </c>
      <c r="C74" s="92" t="str">
        <f>RegForms!BK83</f>
        <v>Ibank</v>
      </c>
      <c r="D74" s="92">
        <f>RegForms!BL83</f>
        <v>114</v>
      </c>
      <c r="E74" s="91">
        <f>RegForms!BM83</f>
        <v>44305</v>
      </c>
    </row>
    <row r="75" spans="1:5">
      <c r="A75" s="91">
        <f>RegForms!A84</f>
        <v>44305</v>
      </c>
      <c r="B75" s="91" t="str">
        <f>RegForms!B84</f>
        <v>Liz Remmerswaal</v>
      </c>
      <c r="C75" s="92" t="str">
        <f>RegForms!BK84</f>
        <v>Ibank</v>
      </c>
      <c r="D75" s="92">
        <f>RegForms!BL84</f>
        <v>326</v>
      </c>
      <c r="E75" s="91">
        <f>RegForms!BM84</f>
        <v>44319</v>
      </c>
    </row>
    <row r="76" spans="1:5">
      <c r="A76" s="91">
        <f>RegForms!A85</f>
        <v>44305</v>
      </c>
      <c r="B76" s="91" t="str">
        <f>RegForms!B85</f>
        <v>Hilda Daw</v>
      </c>
      <c r="C76" s="92" t="str">
        <f>RegForms!BK85</f>
        <v>Cheque</v>
      </c>
      <c r="D76" s="92">
        <f>RegForms!BL85</f>
        <v>110</v>
      </c>
      <c r="E76" s="91">
        <f>RegForms!BM85</f>
        <v>44305</v>
      </c>
    </row>
    <row r="77" spans="1:5">
      <c r="A77" s="91">
        <f>RegForms!A86</f>
        <v>44305</v>
      </c>
      <c r="B77" s="91" t="str">
        <f>RegForms!B86</f>
        <v>Josie Mir</v>
      </c>
      <c r="C77" s="92" t="str">
        <f>RegForms!BK86</f>
        <v>Ibank</v>
      </c>
      <c r="D77" s="92">
        <f>RegForms!BL86</f>
        <v>326</v>
      </c>
      <c r="E77" s="91">
        <f>RegForms!BM86</f>
        <v>44305</v>
      </c>
    </row>
    <row r="78" spans="1:5">
      <c r="A78" s="91">
        <f>RegForms!A87</f>
        <v>44307</v>
      </c>
      <c r="B78" s="91" t="str">
        <f>RegForms!B87</f>
        <v>Margaret Blakely</v>
      </c>
      <c r="C78" s="92" t="str">
        <f>RegForms!BK87</f>
        <v>Ibank</v>
      </c>
      <c r="D78" s="92">
        <f>RegForms!BL87</f>
        <v>10</v>
      </c>
      <c r="E78" s="91">
        <f>RegForms!BM87</f>
        <v>44307</v>
      </c>
    </row>
    <row r="79" spans="1:5">
      <c r="A79" s="91">
        <f>RegForms!A88</f>
        <v>44311</v>
      </c>
      <c r="B79" s="91" t="str">
        <f>RegForms!B88</f>
        <v>Ian Stephens</v>
      </c>
      <c r="C79" s="92" t="str">
        <f>RegForms!BK88</f>
        <v>Ibank</v>
      </c>
      <c r="D79" s="92">
        <f>RegForms!BL88</f>
        <v>10</v>
      </c>
      <c r="E79" s="91">
        <f>RegForms!BM88</f>
        <v>44306</v>
      </c>
    </row>
    <row r="80" spans="1:5">
      <c r="A80" s="91">
        <f>RegForms!A89</f>
        <v>44321</v>
      </c>
      <c r="B80" s="91" t="str">
        <f>RegForms!B89</f>
        <v>Allan Harvey</v>
      </c>
      <c r="C80" s="92" t="str">
        <f>RegForms!BK89</f>
        <v>Ibank</v>
      </c>
      <c r="D80" s="92">
        <f>RegForms!BL89</f>
        <v>264</v>
      </c>
      <c r="E80" s="91">
        <f>RegForms!BM89</f>
        <v>44306</v>
      </c>
    </row>
    <row r="81" spans="1:5">
      <c r="A81" s="91">
        <f>RegForms!A90</f>
        <v>44308</v>
      </c>
      <c r="B81" s="91" t="str">
        <f>RegForms!B90</f>
        <v>Saskia Schuitemaker</v>
      </c>
      <c r="C81" s="92" t="str">
        <f>RegForms!BK90</f>
        <v>Ibank</v>
      </c>
      <c r="D81" s="92">
        <f>RegForms!BL90</f>
        <v>326</v>
      </c>
      <c r="E81" s="91">
        <f>RegForms!BM90</f>
        <v>44327</v>
      </c>
    </row>
    <row r="82" spans="1:5">
      <c r="A82" s="91">
        <f>RegForms!A91</f>
        <v>44316</v>
      </c>
      <c r="B82" s="91" t="str">
        <f>RegForms!B91</f>
        <v>Andrew Weatherley</v>
      </c>
      <c r="C82" s="92" t="str">
        <f>RegForms!BK91</f>
        <v>Ibank</v>
      </c>
      <c r="D82" s="92">
        <f>RegForms!BL91</f>
        <v>326</v>
      </c>
      <c r="E82" s="91">
        <f>RegForms!BM91</f>
        <v>44308</v>
      </c>
    </row>
    <row r="83" spans="1:5">
      <c r="A83" s="91">
        <f>RegForms!A92</f>
        <v>44310</v>
      </c>
      <c r="B83" s="91" t="str">
        <f>RegForms!B92</f>
        <v>Tony Taylor</v>
      </c>
      <c r="C83" s="92" t="str">
        <f>RegForms!BK92</f>
        <v>Ibank</v>
      </c>
      <c r="D83" s="92">
        <f>RegForms!BL92</f>
        <v>76</v>
      </c>
      <c r="E83" s="91">
        <f>RegForms!BM92</f>
        <v>44319</v>
      </c>
    </row>
    <row r="84" spans="1:5">
      <c r="A84" s="91">
        <f>RegForms!A93</f>
        <v>44310</v>
      </c>
      <c r="B84" s="91" t="str">
        <f>RegForms!B93</f>
        <v>Alison Downer</v>
      </c>
      <c r="C84" s="92" t="str">
        <f>RegForms!BK93</f>
        <v>Ibank</v>
      </c>
      <c r="D84" s="92">
        <f>RegForms!BL93</f>
        <v>76</v>
      </c>
      <c r="E84" s="91">
        <f>RegForms!BM93</f>
        <v>44319</v>
      </c>
    </row>
    <row r="85" spans="1:5">
      <c r="A85" s="91">
        <f>RegForms!A94</f>
        <v>44308</v>
      </c>
      <c r="B85" s="91" t="str">
        <f>RegForms!B94</f>
        <v>Allison Kirkegaard</v>
      </c>
      <c r="C85" s="92">
        <f>RegForms!BK94</f>
        <v>0</v>
      </c>
      <c r="D85" s="92">
        <f>RegForms!BL94</f>
        <v>0</v>
      </c>
      <c r="E85" s="91">
        <f>RegForms!BM94</f>
        <v>0</v>
      </c>
    </row>
    <row r="86" spans="1:5">
      <c r="A86" s="91">
        <f>RegForms!A95</f>
        <v>44311</v>
      </c>
      <c r="B86" s="91" t="str">
        <f>RegForms!B95</f>
        <v>Brylin Highton</v>
      </c>
      <c r="C86" s="92" t="str">
        <f>RegForms!BK95</f>
        <v>Ibank</v>
      </c>
      <c r="D86" s="92">
        <f>RegForms!BL95</f>
        <v>326</v>
      </c>
      <c r="E86" s="91">
        <f>RegForms!BM95</f>
        <v>44311</v>
      </c>
    </row>
    <row r="87" spans="1:5">
      <c r="A87" s="91">
        <f>RegForms!A96</f>
        <v>44311</v>
      </c>
      <c r="B87" s="91" t="str">
        <f>RegForms!B96</f>
        <v>John Highton</v>
      </c>
      <c r="C87" s="92" t="str">
        <f>RegForms!BK96</f>
        <v>Ibank</v>
      </c>
      <c r="D87" s="92">
        <f>RegForms!BL96</f>
        <v>326</v>
      </c>
      <c r="E87" s="91">
        <f>RegForms!BM96</f>
        <v>44311</v>
      </c>
    </row>
    <row r="88" spans="1:5">
      <c r="A88" s="91">
        <f>RegForms!A97</f>
        <v>0</v>
      </c>
      <c r="B88" s="91" t="str">
        <f>RegForms!B97</f>
        <v>Simonne Wood</v>
      </c>
      <c r="C88" s="92" t="str">
        <f>RegForms!BK97</f>
        <v>Ibank</v>
      </c>
      <c r="D88" s="92">
        <f>RegForms!BL97</f>
        <v>10</v>
      </c>
      <c r="E88" s="91">
        <f>RegForms!BM97</f>
        <v>44340</v>
      </c>
    </row>
    <row r="89" spans="1:5">
      <c r="A89" s="91">
        <f>RegForms!A98</f>
        <v>0</v>
      </c>
      <c r="B89" s="91">
        <f>RegForms!B98</f>
        <v>0</v>
      </c>
      <c r="C89" s="92">
        <f>RegForms!BK98</f>
        <v>0</v>
      </c>
      <c r="D89" s="92">
        <f>RegForms!BL98</f>
        <v>0</v>
      </c>
      <c r="E89" s="91">
        <f>RegForms!BM98</f>
        <v>0</v>
      </c>
    </row>
    <row r="90" spans="1:5">
      <c r="A90" s="91">
        <f>RegForms!A99</f>
        <v>0</v>
      </c>
      <c r="B90" s="91" t="str">
        <f>RegForms!B99</f>
        <v>Anjum Rahman</v>
      </c>
      <c r="C90" s="92">
        <f>RegForms!BK99</f>
        <v>0</v>
      </c>
      <c r="D90" s="92">
        <f>RegForms!BL99</f>
        <v>0</v>
      </c>
      <c r="E90" s="91">
        <f>RegForms!BM99</f>
        <v>0</v>
      </c>
    </row>
    <row r="91" spans="1:5">
      <c r="A91" s="91">
        <f>RegForms!A100</f>
        <v>44314</v>
      </c>
      <c r="B91" s="91" t="str">
        <f>RegForms!B100</f>
        <v>Jonathan Fletcher</v>
      </c>
      <c r="C91" s="92" t="str">
        <f>RegForms!BK100</f>
        <v>Ibank</v>
      </c>
      <c r="D91" s="92">
        <f>RegForms!BL100</f>
        <v>326</v>
      </c>
      <c r="E91" s="91">
        <f>RegForms!BM100</f>
        <v>44314</v>
      </c>
    </row>
    <row r="92" spans="1:5">
      <c r="A92" s="91">
        <f>RegForms!A101</f>
        <v>44314</v>
      </c>
      <c r="B92" s="91" t="str">
        <f>RegForms!B101</f>
        <v>Philippa Fletcher</v>
      </c>
      <c r="C92" s="92" t="str">
        <f>RegForms!BK101</f>
        <v>Ibank</v>
      </c>
      <c r="D92" s="92">
        <f>RegForms!BL101</f>
        <v>442</v>
      </c>
      <c r="E92" s="91">
        <f>RegForms!BM101</f>
        <v>44314</v>
      </c>
    </row>
    <row r="93" spans="1:5">
      <c r="A93" s="91">
        <f>RegForms!A102</f>
        <v>44315</v>
      </c>
      <c r="B93" s="91" t="str">
        <f>RegForms!B102</f>
        <v>Marion Leighton</v>
      </c>
      <c r="C93" s="92" t="str">
        <f>RegForms!BK102</f>
        <v>Ibank</v>
      </c>
      <c r="D93" s="92">
        <f>RegForms!BL102</f>
        <v>168</v>
      </c>
      <c r="E93" s="91">
        <f>RegForms!BM102</f>
        <v>44315</v>
      </c>
    </row>
    <row r="94" spans="1:5">
      <c r="A94" s="91">
        <f>RegForms!A103</f>
        <v>44315</v>
      </c>
      <c r="B94" s="91" t="str">
        <f>RegForms!B103</f>
        <v>Gary Phillips</v>
      </c>
      <c r="C94" s="92" t="str">
        <f>RegForms!BK103</f>
        <v>Ibank</v>
      </c>
      <c r="D94" s="92">
        <f>RegForms!BL103</f>
        <v>442</v>
      </c>
      <c r="E94" s="91">
        <f>RegForms!BM103</f>
        <v>44340</v>
      </c>
    </row>
    <row r="95" spans="1:5">
      <c r="A95" s="91">
        <f>RegForms!A104</f>
        <v>44316</v>
      </c>
      <c r="B95" s="91" t="str">
        <f>RegForms!B104</f>
        <v>Brigit Howitt</v>
      </c>
      <c r="C95" s="92" t="str">
        <f>RegForms!BK104</f>
        <v>Ibank</v>
      </c>
      <c r="D95" s="92">
        <f>RegForms!BL104</f>
        <v>40</v>
      </c>
      <c r="E95" s="91">
        <f>RegForms!BM104</f>
        <v>44316</v>
      </c>
    </row>
    <row r="96" spans="1:5">
      <c r="A96" s="91">
        <f>RegForms!A105</f>
        <v>44316</v>
      </c>
      <c r="B96" s="91" t="str">
        <f>RegForms!B105</f>
        <v>Natali Allen</v>
      </c>
      <c r="C96" s="92" t="str">
        <f>RegForms!BK105</f>
        <v>Ibank</v>
      </c>
      <c r="D96" s="92">
        <f>RegForms!BL105</f>
        <v>40</v>
      </c>
      <c r="E96" s="91">
        <f>RegForms!BM105</f>
        <v>44316</v>
      </c>
    </row>
  </sheetData>
  <sortState ref="A2:D96">
    <sortCondition ref="D2:D9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RegForms</vt:lpstr>
      <vt:lpstr>Meals</vt:lpstr>
      <vt:lpstr>Accommodation</vt:lpstr>
      <vt:lpstr>Accessibility</vt:lpstr>
      <vt:lpstr>Transport</vt:lpstr>
      <vt:lpstr>Zoom</vt:lpstr>
      <vt:lpstr>Dayvisitors</vt:lpstr>
      <vt:lpstr>Instructions</vt:lpstr>
      <vt:lpstr>Plays</vt:lpstr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2021-05-26T03:06:28Z</dcterms:modified>
</cp:coreProperties>
</file>